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tabRatio="808" activeTab="0"/>
  </bookViews>
  <sheets>
    <sheet name="体检和考核人员名单" sheetId="1" r:id="rId1"/>
  </sheets>
  <definedNames>
    <definedName name="_xlnm.Print_Area" localSheetId="0">'体检和考核人员名单'!$A$1:$M$40</definedName>
    <definedName name="_xlnm.Print_Titles" localSheetId="0">'体检和考核人员名单'!$1:$2</definedName>
  </definedNames>
  <calcPr fullCalcOnLoad="1"/>
</workbook>
</file>

<file path=xl/sharedStrings.xml><?xml version="1.0" encoding="utf-8"?>
<sst xmlns="http://schemas.openxmlformats.org/spreadsheetml/2006/main" count="737" uniqueCount="378">
  <si>
    <t>招聘单位</t>
  </si>
  <si>
    <t>芦溪县广播电视台</t>
  </si>
  <si>
    <t>莲花县委新闻报道中心</t>
  </si>
  <si>
    <t>莲花县特殊学校</t>
  </si>
  <si>
    <t>萍乡市图书馆</t>
  </si>
  <si>
    <t>安源路矿工人运动纪念馆</t>
  </si>
  <si>
    <t>萍乡市枫林水库管理处</t>
  </si>
  <si>
    <t>萍乡市河岸堤防管理处</t>
  </si>
  <si>
    <t>萍乡市农业科学研究所</t>
  </si>
  <si>
    <t>萍乡市农业科学研究所</t>
  </si>
  <si>
    <t>萍乡市劳动人事争议仲裁院</t>
  </si>
  <si>
    <t>萍乡市煤炭监察执法大队</t>
  </si>
  <si>
    <t>萍乡博物馆</t>
  </si>
  <si>
    <t>萍乡市艺术研究所</t>
  </si>
  <si>
    <t>萍乡市工业学校</t>
  </si>
  <si>
    <t>考号</t>
  </si>
  <si>
    <t>姓名</t>
  </si>
  <si>
    <t>中医</t>
  </si>
  <si>
    <t>中医（针灸推拿）</t>
  </si>
  <si>
    <t>药剂</t>
  </si>
  <si>
    <t>医院管理</t>
  </si>
  <si>
    <t>播音员</t>
  </si>
  <si>
    <t>特殊学校教师</t>
  </si>
  <si>
    <t>女讲解员</t>
  </si>
  <si>
    <t>讲解员</t>
  </si>
  <si>
    <t>陈列设计员</t>
  </si>
  <si>
    <t>保卫干事</t>
  </si>
  <si>
    <t>工程管理员</t>
  </si>
  <si>
    <t>水稻选育员</t>
  </si>
  <si>
    <t>经济作物工作人员</t>
  </si>
  <si>
    <t>教师（计算机技术）</t>
  </si>
  <si>
    <t>劳动人事仲裁员</t>
  </si>
  <si>
    <t>技术员</t>
  </si>
  <si>
    <t>图书管理员</t>
  </si>
  <si>
    <t>68</t>
  </si>
  <si>
    <t>63</t>
  </si>
  <si>
    <t>66</t>
  </si>
  <si>
    <t>65</t>
  </si>
  <si>
    <t>69</t>
  </si>
  <si>
    <t>60</t>
  </si>
  <si>
    <t>58</t>
  </si>
  <si>
    <t>67</t>
  </si>
  <si>
    <t>70</t>
  </si>
  <si>
    <t>73</t>
  </si>
  <si>
    <t>折算30%</t>
  </si>
  <si>
    <t>专业测试成绩</t>
  </si>
  <si>
    <t>折算40%</t>
  </si>
  <si>
    <t>总成绩</t>
  </si>
  <si>
    <t>排名</t>
  </si>
  <si>
    <t>笔试成绩</t>
  </si>
  <si>
    <t>62</t>
  </si>
  <si>
    <t>10103020217</t>
  </si>
  <si>
    <t>高亮亮</t>
  </si>
  <si>
    <t>64</t>
  </si>
  <si>
    <t>10203020408</t>
  </si>
  <si>
    <t>张婷婷</t>
  </si>
  <si>
    <t>10203020409</t>
  </si>
  <si>
    <t>易婷</t>
  </si>
  <si>
    <t>10203020410</t>
  </si>
  <si>
    <t>陈伟</t>
  </si>
  <si>
    <t>57</t>
  </si>
  <si>
    <t>71</t>
  </si>
  <si>
    <t>10303020509</t>
  </si>
  <si>
    <t>欧阳慧</t>
  </si>
  <si>
    <t>77</t>
  </si>
  <si>
    <t>76</t>
  </si>
  <si>
    <t>10403020604</t>
  </si>
  <si>
    <t>彭娟</t>
  </si>
  <si>
    <t>10503020704</t>
  </si>
  <si>
    <t>周文强</t>
  </si>
  <si>
    <t>10603020808</t>
  </si>
  <si>
    <t>严云</t>
  </si>
  <si>
    <t>75</t>
  </si>
  <si>
    <t>10703020916</t>
  </si>
  <si>
    <t>张祎</t>
  </si>
  <si>
    <t>10903021305</t>
  </si>
  <si>
    <t>罗四维</t>
  </si>
  <si>
    <t>莲花县文物局</t>
  </si>
  <si>
    <t>10903021309</t>
  </si>
  <si>
    <t>周红</t>
  </si>
  <si>
    <t>10903021316</t>
  </si>
  <si>
    <t>郑赟</t>
  </si>
  <si>
    <t>11003021503</t>
  </si>
  <si>
    <t>许楚旋</t>
  </si>
  <si>
    <t>11003021504</t>
  </si>
  <si>
    <t>段志能</t>
  </si>
  <si>
    <t>11003021508</t>
  </si>
  <si>
    <t>李妍</t>
  </si>
  <si>
    <t>11003021513</t>
  </si>
  <si>
    <t>何庆如</t>
  </si>
  <si>
    <t>11103021703</t>
  </si>
  <si>
    <t>傅瑶瑶</t>
  </si>
  <si>
    <t>11103021705</t>
  </si>
  <si>
    <t>周芬</t>
  </si>
  <si>
    <t>82</t>
  </si>
  <si>
    <t>11203021806</t>
  </si>
  <si>
    <t>邓愉</t>
  </si>
  <si>
    <t>11203021807</t>
  </si>
  <si>
    <t>熊纷红</t>
  </si>
  <si>
    <t>74</t>
  </si>
  <si>
    <t>11303021915</t>
  </si>
  <si>
    <t>罗娜</t>
  </si>
  <si>
    <t>11303021916</t>
  </si>
  <si>
    <t>刘娜</t>
  </si>
  <si>
    <t>11303021924</t>
  </si>
  <si>
    <t>吴迪昳</t>
  </si>
  <si>
    <t>80</t>
  </si>
  <si>
    <t>11403022003</t>
  </si>
  <si>
    <t>贾锭</t>
  </si>
  <si>
    <t>11503022112</t>
  </si>
  <si>
    <t>廖珊</t>
  </si>
  <si>
    <t>11503022119</t>
  </si>
  <si>
    <t>张莉娟</t>
  </si>
  <si>
    <t>11503022125</t>
  </si>
  <si>
    <t>廖霞</t>
  </si>
  <si>
    <t>11703022310</t>
  </si>
  <si>
    <t>谭琦</t>
  </si>
  <si>
    <t>11803022407</t>
  </si>
  <si>
    <t>陈斌</t>
  </si>
  <si>
    <t>11903022603</t>
  </si>
  <si>
    <t>欧阳平</t>
  </si>
  <si>
    <t>12003022702</t>
  </si>
  <si>
    <t>沈潜</t>
  </si>
  <si>
    <t>12003022709</t>
  </si>
  <si>
    <t>邓莉</t>
  </si>
  <si>
    <t>12103022803</t>
  </si>
  <si>
    <t>朱德彬</t>
  </si>
  <si>
    <t>12303023008</t>
  </si>
  <si>
    <t>宋玉兰</t>
  </si>
  <si>
    <t>90.5</t>
  </si>
  <si>
    <t>12403023112</t>
  </si>
  <si>
    <t>李群</t>
  </si>
  <si>
    <t>12503023207</t>
  </si>
  <si>
    <t>林发生</t>
  </si>
  <si>
    <t>12503023209</t>
  </si>
  <si>
    <t>彭长萍</t>
  </si>
  <si>
    <t>12503023210</t>
  </si>
  <si>
    <t>孙先勇</t>
  </si>
  <si>
    <t>12503023217</t>
  </si>
  <si>
    <t>糜思尧</t>
  </si>
  <si>
    <t>12603023309</t>
  </si>
  <si>
    <t>杜志鹏</t>
  </si>
  <si>
    <t>岗位名称</t>
  </si>
  <si>
    <t>文物保护工作人员</t>
  </si>
  <si>
    <t>新闻报道员</t>
  </si>
  <si>
    <t>最后成绩</t>
  </si>
  <si>
    <t>刘海艳</t>
  </si>
  <si>
    <t>面试成绩</t>
  </si>
  <si>
    <t>音乐创作员</t>
  </si>
  <si>
    <t>萍乡市第二人民医院</t>
  </si>
  <si>
    <t>肌电图</t>
  </si>
  <si>
    <t>放射</t>
  </si>
  <si>
    <t>检验</t>
  </si>
  <si>
    <t>文秘（二医院）</t>
  </si>
  <si>
    <t>财务工作人员</t>
  </si>
  <si>
    <t>文秘（安馆）</t>
  </si>
  <si>
    <t>文秘（枫林）</t>
  </si>
  <si>
    <t>修正后面试成绩</t>
  </si>
  <si>
    <t>10103020306</t>
  </si>
  <si>
    <t>文莎</t>
  </si>
  <si>
    <t>临床医疗</t>
  </si>
  <si>
    <t>10103020102</t>
  </si>
  <si>
    <t>杨俊博</t>
  </si>
  <si>
    <t>10103020228</t>
  </si>
  <si>
    <t>贺元成</t>
  </si>
  <si>
    <t>10103020305</t>
  </si>
  <si>
    <t>黄河</t>
  </si>
  <si>
    <t>10103020123</t>
  </si>
  <si>
    <t>王丽</t>
  </si>
  <si>
    <t>10103020303</t>
  </si>
  <si>
    <t>杨昕</t>
  </si>
  <si>
    <t>10103020204</t>
  </si>
  <si>
    <t>林彩虹</t>
  </si>
  <si>
    <t>10103020103</t>
  </si>
  <si>
    <t>周敏</t>
  </si>
  <si>
    <t>10103020116</t>
  </si>
  <si>
    <t>温思思</t>
  </si>
  <si>
    <t>59</t>
  </si>
  <si>
    <t>10103020214</t>
  </si>
  <si>
    <t>李佳萦</t>
  </si>
  <si>
    <t>10103020105</t>
  </si>
  <si>
    <t>谭媛文</t>
  </si>
  <si>
    <t>10103020219</t>
  </si>
  <si>
    <t>谢剑伟</t>
  </si>
  <si>
    <t>10103020104</t>
  </si>
  <si>
    <t>陈新斌</t>
  </si>
  <si>
    <t>10103020215</t>
  </si>
  <si>
    <t>喻承伟</t>
  </si>
  <si>
    <t>56</t>
  </si>
  <si>
    <t>10103020302</t>
  </si>
  <si>
    <t>余可</t>
  </si>
  <si>
    <t>10103020210</t>
  </si>
  <si>
    <t>宁辛</t>
  </si>
  <si>
    <t>72</t>
  </si>
  <si>
    <t>10103020206</t>
  </si>
  <si>
    <t>刘克云</t>
  </si>
  <si>
    <t>10103020130</t>
  </si>
  <si>
    <t>章松平</t>
  </si>
  <si>
    <t>10803021118</t>
  </si>
  <si>
    <t>杨霞</t>
  </si>
  <si>
    <t>10803021207</t>
  </si>
  <si>
    <t>徐小丽</t>
  </si>
  <si>
    <t>10803021113</t>
  </si>
  <si>
    <t>李玥</t>
  </si>
  <si>
    <t>10803021228</t>
  </si>
  <si>
    <t>宋雪</t>
  </si>
  <si>
    <t>10803021227</t>
  </si>
  <si>
    <t>荣丹</t>
  </si>
  <si>
    <t>10803021115</t>
  </si>
  <si>
    <t>曾芳</t>
  </si>
  <si>
    <t>10803021215</t>
  </si>
  <si>
    <t>漆纯</t>
  </si>
  <si>
    <t>10803021223</t>
  </si>
  <si>
    <t>袁炎</t>
  </si>
  <si>
    <t>10803021120</t>
  </si>
  <si>
    <t>黎丽</t>
  </si>
  <si>
    <t>10803021221</t>
  </si>
  <si>
    <t>张丽</t>
  </si>
  <si>
    <t>10803021130</t>
  </si>
  <si>
    <t>曾辉英</t>
  </si>
  <si>
    <t>10803021114</t>
  </si>
  <si>
    <t>黄琴</t>
  </si>
  <si>
    <t>10803021214</t>
  </si>
  <si>
    <t>阳先花</t>
  </si>
  <si>
    <t>10803021216</t>
  </si>
  <si>
    <t>许艳</t>
  </si>
  <si>
    <t>10803021107</t>
  </si>
  <si>
    <t>张芳</t>
  </si>
  <si>
    <t>10803021104</t>
  </si>
  <si>
    <t>张琼</t>
  </si>
  <si>
    <t>61</t>
  </si>
  <si>
    <t>10803021218</t>
  </si>
  <si>
    <t>陶奇</t>
  </si>
  <si>
    <t>10803021201</t>
  </si>
  <si>
    <t>杨春</t>
  </si>
  <si>
    <t>10803021125</t>
  </si>
  <si>
    <t>甘妮</t>
  </si>
  <si>
    <t>55</t>
  </si>
  <si>
    <t>10803021229</t>
  </si>
  <si>
    <t>刘璐</t>
  </si>
  <si>
    <t>10803021105</t>
  </si>
  <si>
    <t>王红娟</t>
  </si>
  <si>
    <t>临床护理</t>
  </si>
  <si>
    <t>招聘单位</t>
  </si>
  <si>
    <t>岗位名称</t>
  </si>
  <si>
    <t>笔试成绩</t>
  </si>
  <si>
    <t>折算40%</t>
  </si>
  <si>
    <t>专业测试成绩</t>
  </si>
  <si>
    <t>折算30%</t>
  </si>
  <si>
    <t>总成绩</t>
  </si>
  <si>
    <t>面试成绩</t>
  </si>
  <si>
    <t>最后成绩</t>
  </si>
  <si>
    <t>排名</t>
  </si>
  <si>
    <t>招聘单位</t>
  </si>
  <si>
    <t>岗位名称</t>
  </si>
  <si>
    <t>笔试成绩</t>
  </si>
  <si>
    <t>折算40%</t>
  </si>
  <si>
    <t>专业测试成绩</t>
  </si>
  <si>
    <t>折算30%</t>
  </si>
  <si>
    <t>总成绩</t>
  </si>
  <si>
    <t>面试成绩</t>
  </si>
  <si>
    <t>最后成绩</t>
  </si>
  <si>
    <t>排名</t>
  </si>
  <si>
    <t>招聘单位</t>
  </si>
  <si>
    <t>岗位名称</t>
  </si>
  <si>
    <t>笔试成绩</t>
  </si>
  <si>
    <t>折算40%</t>
  </si>
  <si>
    <t>专业测试成绩</t>
  </si>
  <si>
    <t>折算30%</t>
  </si>
  <si>
    <t>总成绩</t>
  </si>
  <si>
    <t>面试成绩</t>
  </si>
  <si>
    <t>最后成绩</t>
  </si>
  <si>
    <t>排名</t>
  </si>
  <si>
    <t>招聘单位</t>
  </si>
  <si>
    <t>岗位名称</t>
  </si>
  <si>
    <t>笔试成绩</t>
  </si>
  <si>
    <t>折算40%</t>
  </si>
  <si>
    <t>专业测试成绩</t>
  </si>
  <si>
    <t>折算30%</t>
  </si>
  <si>
    <t>总成绩</t>
  </si>
  <si>
    <t>面试成绩</t>
  </si>
  <si>
    <t>最后成绩</t>
  </si>
  <si>
    <t>排名</t>
  </si>
  <si>
    <t>招聘单位</t>
  </si>
  <si>
    <t>岗位名称</t>
  </si>
  <si>
    <t>笔试成绩</t>
  </si>
  <si>
    <t>折算40%</t>
  </si>
  <si>
    <t>专业测试成绩</t>
  </si>
  <si>
    <t>折算30%</t>
  </si>
  <si>
    <t>总成绩</t>
  </si>
  <si>
    <t>面试成绩</t>
  </si>
  <si>
    <t>最后成绩</t>
  </si>
  <si>
    <t>排名</t>
  </si>
  <si>
    <t>招聘单位</t>
  </si>
  <si>
    <t>岗位名称</t>
  </si>
  <si>
    <t>笔试成绩</t>
  </si>
  <si>
    <t>折算40%</t>
  </si>
  <si>
    <t>专业测试成绩</t>
  </si>
  <si>
    <t>折算30%</t>
  </si>
  <si>
    <t>总成绩</t>
  </si>
  <si>
    <t>面试成绩</t>
  </si>
  <si>
    <t>最后成绩</t>
  </si>
  <si>
    <t>排名</t>
  </si>
  <si>
    <t>招聘单位</t>
  </si>
  <si>
    <t>岗位名称</t>
  </si>
  <si>
    <t>笔试成绩</t>
  </si>
  <si>
    <t>折算40%</t>
  </si>
  <si>
    <t>专业测试成绩</t>
  </si>
  <si>
    <t>折算30%</t>
  </si>
  <si>
    <t>总成绩</t>
  </si>
  <si>
    <t>面试成绩</t>
  </si>
  <si>
    <t>最后成绩</t>
  </si>
  <si>
    <t>排名</t>
  </si>
  <si>
    <t>考号</t>
  </si>
  <si>
    <t>招聘单位</t>
  </si>
  <si>
    <t>岗位名称</t>
  </si>
  <si>
    <t>笔试成绩</t>
  </si>
  <si>
    <t>折算60%</t>
  </si>
  <si>
    <t>面试成绩</t>
  </si>
  <si>
    <t>折算40%</t>
  </si>
  <si>
    <t>总成绩</t>
  </si>
  <si>
    <t>排名</t>
  </si>
  <si>
    <t>备    注</t>
  </si>
  <si>
    <t>考号</t>
  </si>
  <si>
    <t>招聘单位</t>
  </si>
  <si>
    <t>岗位名称</t>
  </si>
  <si>
    <t>笔试成绩</t>
  </si>
  <si>
    <t>折算60%</t>
  </si>
  <si>
    <t>面试成绩</t>
  </si>
  <si>
    <t>折算40%</t>
  </si>
  <si>
    <t>总成绩</t>
  </si>
  <si>
    <t>排名</t>
  </si>
  <si>
    <t>考号</t>
  </si>
  <si>
    <t>折算60%</t>
  </si>
  <si>
    <t>招聘单位</t>
  </si>
  <si>
    <t>岗位名称</t>
  </si>
  <si>
    <t>笔试成绩</t>
  </si>
  <si>
    <t>折算60%</t>
  </si>
  <si>
    <t>面试成绩</t>
  </si>
  <si>
    <t>折算40%</t>
  </si>
  <si>
    <t>总成绩</t>
  </si>
  <si>
    <t>排名</t>
  </si>
  <si>
    <t>招聘单位</t>
  </si>
  <si>
    <t>岗位名称</t>
  </si>
  <si>
    <t>笔试成绩</t>
  </si>
  <si>
    <t>折算60%</t>
  </si>
  <si>
    <t>面试成绩</t>
  </si>
  <si>
    <t>折算40%</t>
  </si>
  <si>
    <t>总成绩</t>
  </si>
  <si>
    <t>排名</t>
  </si>
  <si>
    <t>招聘单位</t>
  </si>
  <si>
    <t>岗位名称</t>
  </si>
  <si>
    <t>笔试成绩</t>
  </si>
  <si>
    <t>折算60%</t>
  </si>
  <si>
    <t>面试成绩</t>
  </si>
  <si>
    <t>折算40%</t>
  </si>
  <si>
    <t>总成绩</t>
  </si>
  <si>
    <t>排名</t>
  </si>
  <si>
    <t>招聘单位</t>
  </si>
  <si>
    <t>岗位名称</t>
  </si>
  <si>
    <t>笔试成绩</t>
  </si>
  <si>
    <t>折算60%</t>
  </si>
  <si>
    <t>面试成绩</t>
  </si>
  <si>
    <t>折算40%</t>
  </si>
  <si>
    <t>总成绩</t>
  </si>
  <si>
    <t>排名</t>
  </si>
  <si>
    <t>招聘单位</t>
  </si>
  <si>
    <t>岗位名称</t>
  </si>
  <si>
    <t>笔试成绩</t>
  </si>
  <si>
    <t>折算60%</t>
  </si>
  <si>
    <t>面试成绩</t>
  </si>
  <si>
    <t>折算40%</t>
  </si>
  <si>
    <t>总成绩</t>
  </si>
  <si>
    <t>排名</t>
  </si>
  <si>
    <t>专业测试成绩</t>
  </si>
  <si>
    <t>折算30%</t>
  </si>
  <si>
    <t>修正后面试成绩</t>
  </si>
  <si>
    <t>2012年上半年事业单位公开招聘工作人员体检和考核入闱名单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</si>
</sst>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12"/>
      <color indexed="8"/>
      <name val="宋体"/>
      <family val="0"/>
    </font>
    <font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A1" sqref="A1:M1"/>
    </sheetView>
  </sheetViews>
  <sheetFormatPr defaultColWidth="9.140625" defaultRowHeight="12"/>
  <cols>
    <col min="1" max="1" width="13.7109375" style="0" customWidth="1"/>
    <col min="2" max="2" width="8.00390625" style="0" customWidth="1"/>
    <col min="3" max="3" width="29.7109375" style="0" customWidth="1"/>
    <col min="4" max="4" width="19.8515625" style="0" customWidth="1"/>
    <col min="5" max="5" width="10.140625" style="0" customWidth="1"/>
    <col min="7" max="7" width="14.7109375" style="0" customWidth="1"/>
    <col min="10" max="10" width="10.28125" style="0" customWidth="1"/>
    <col min="11" max="11" width="10.00390625" style="0" customWidth="1"/>
    <col min="12" max="12" width="11.00390625" style="0" customWidth="1"/>
    <col min="13" max="13" width="7.7109375" style="0" customWidth="1"/>
    <col min="14" max="14" width="15.421875" style="0" customWidth="1"/>
  </cols>
  <sheetData>
    <row r="1" spans="1:13" ht="34.5" customHeight="1">
      <c r="A1" s="22" t="s">
        <v>377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4.5" customHeight="1">
      <c r="A2" s="14" t="s">
        <v>15</v>
      </c>
      <c r="B2" s="14" t="s">
        <v>16</v>
      </c>
      <c r="C2" s="14" t="s">
        <v>243</v>
      </c>
      <c r="D2" s="14" t="s">
        <v>244</v>
      </c>
      <c r="E2" s="14" t="s">
        <v>245</v>
      </c>
      <c r="F2" s="14" t="s">
        <v>246</v>
      </c>
      <c r="G2" s="14" t="s">
        <v>247</v>
      </c>
      <c r="H2" s="14" t="s">
        <v>248</v>
      </c>
      <c r="I2" s="14" t="s">
        <v>249</v>
      </c>
      <c r="J2" s="14" t="s">
        <v>250</v>
      </c>
      <c r="K2" s="14" t="s">
        <v>248</v>
      </c>
      <c r="L2" s="14" t="s">
        <v>251</v>
      </c>
      <c r="M2" s="15" t="s">
        <v>252</v>
      </c>
    </row>
    <row r="3" spans="1:13" ht="34.5" customHeight="1">
      <c r="A3" s="1" t="s">
        <v>84</v>
      </c>
      <c r="B3" s="1" t="s">
        <v>85</v>
      </c>
      <c r="C3" s="1" t="s">
        <v>1</v>
      </c>
      <c r="D3" s="1" t="s">
        <v>21</v>
      </c>
      <c r="E3" s="3">
        <v>74</v>
      </c>
      <c r="F3" s="1">
        <f>E3*0.4</f>
        <v>29.6</v>
      </c>
      <c r="G3" s="4">
        <v>92</v>
      </c>
      <c r="H3" s="4">
        <f>G3*0.3</f>
        <v>27.599999999999998</v>
      </c>
      <c r="I3" s="4">
        <f>F3+H3</f>
        <v>57.2</v>
      </c>
      <c r="J3" s="4">
        <v>77.89</v>
      </c>
      <c r="K3" s="4">
        <f>J3*0.3</f>
        <v>23.367</v>
      </c>
      <c r="L3" s="4">
        <f>I3+K3</f>
        <v>80.56700000000001</v>
      </c>
      <c r="M3" s="5">
        <v>1</v>
      </c>
    </row>
    <row r="4" spans="1:13" ht="34.5" customHeight="1">
      <c r="A4" s="1" t="s">
        <v>82</v>
      </c>
      <c r="B4" s="1" t="s">
        <v>83</v>
      </c>
      <c r="C4" s="1" t="s">
        <v>1</v>
      </c>
      <c r="D4" s="1" t="s">
        <v>21</v>
      </c>
      <c r="E4" s="3">
        <v>73.5</v>
      </c>
      <c r="F4" s="1">
        <f>E4*0.4</f>
        <v>29.400000000000002</v>
      </c>
      <c r="G4" s="4">
        <v>89.8</v>
      </c>
      <c r="H4" s="4">
        <f>G4*0.3</f>
        <v>26.939999999999998</v>
      </c>
      <c r="I4" s="4">
        <f>F4+H4</f>
        <v>56.34</v>
      </c>
      <c r="J4" s="4">
        <v>79.58</v>
      </c>
      <c r="K4" s="4">
        <f>J4*0.3</f>
        <v>23.874</v>
      </c>
      <c r="L4" s="4">
        <f>I4+K4</f>
        <v>80.214</v>
      </c>
      <c r="M4" s="5">
        <v>2</v>
      </c>
    </row>
    <row r="5" spans="1:13" ht="34.5" customHeight="1">
      <c r="A5" s="1" t="s">
        <v>86</v>
      </c>
      <c r="B5" s="1" t="s">
        <v>87</v>
      </c>
      <c r="C5" s="1" t="s">
        <v>1</v>
      </c>
      <c r="D5" s="1" t="s">
        <v>21</v>
      </c>
      <c r="E5" s="3">
        <v>74.5</v>
      </c>
      <c r="F5" s="1">
        <f>E5*0.4</f>
        <v>29.8</v>
      </c>
      <c r="G5" s="4">
        <v>87.2</v>
      </c>
      <c r="H5" s="4">
        <f>G5*0.3</f>
        <v>26.16</v>
      </c>
      <c r="I5" s="4">
        <f>F5+H5</f>
        <v>55.96</v>
      </c>
      <c r="J5" s="4">
        <v>77.62</v>
      </c>
      <c r="K5" s="4">
        <f>J5*0.3</f>
        <v>23.286</v>
      </c>
      <c r="L5" s="4">
        <f>I5+K5</f>
        <v>79.24600000000001</v>
      </c>
      <c r="M5" s="5">
        <v>3</v>
      </c>
    </row>
    <row r="6" spans="1:13" ht="34.5" customHeight="1">
      <c r="A6" s="14" t="s">
        <v>15</v>
      </c>
      <c r="B6" s="14" t="s">
        <v>16</v>
      </c>
      <c r="C6" s="14" t="s">
        <v>253</v>
      </c>
      <c r="D6" s="14" t="s">
        <v>254</v>
      </c>
      <c r="E6" s="16" t="s">
        <v>255</v>
      </c>
      <c r="F6" s="14" t="s">
        <v>256</v>
      </c>
      <c r="G6" s="14" t="s">
        <v>257</v>
      </c>
      <c r="H6" s="14" t="s">
        <v>258</v>
      </c>
      <c r="I6" s="14" t="s">
        <v>259</v>
      </c>
      <c r="J6" s="14" t="s">
        <v>260</v>
      </c>
      <c r="K6" s="14" t="s">
        <v>258</v>
      </c>
      <c r="L6" s="14" t="s">
        <v>261</v>
      </c>
      <c r="M6" s="15" t="s">
        <v>262</v>
      </c>
    </row>
    <row r="7" spans="1:13" ht="34.5" customHeight="1">
      <c r="A7" s="1" t="s">
        <v>102</v>
      </c>
      <c r="B7" s="1" t="s">
        <v>103</v>
      </c>
      <c r="C7" s="1" t="s">
        <v>12</v>
      </c>
      <c r="D7" s="1" t="s">
        <v>23</v>
      </c>
      <c r="E7" s="3" t="s">
        <v>41</v>
      </c>
      <c r="F7" s="4">
        <f>E7*0.4</f>
        <v>26.8</v>
      </c>
      <c r="G7" s="4">
        <v>86</v>
      </c>
      <c r="H7" s="4">
        <f>G7*0.3</f>
        <v>25.8</v>
      </c>
      <c r="I7" s="4">
        <f>F7+H7</f>
        <v>52.6</v>
      </c>
      <c r="J7" s="4">
        <v>78.48</v>
      </c>
      <c r="K7" s="4">
        <f>J7*0.3</f>
        <v>23.544</v>
      </c>
      <c r="L7" s="4">
        <f>I7+K7</f>
        <v>76.144</v>
      </c>
      <c r="M7" s="5">
        <v>1</v>
      </c>
    </row>
    <row r="8" spans="1:13" ht="34.5" customHeight="1">
      <c r="A8" s="1" t="s">
        <v>104</v>
      </c>
      <c r="B8" s="1" t="s">
        <v>105</v>
      </c>
      <c r="C8" s="1" t="s">
        <v>12</v>
      </c>
      <c r="D8" s="1" t="s">
        <v>23</v>
      </c>
      <c r="E8" s="3" t="s">
        <v>34</v>
      </c>
      <c r="F8" s="4">
        <f>E8*0.4</f>
        <v>27.200000000000003</v>
      </c>
      <c r="G8" s="4">
        <v>85.08</v>
      </c>
      <c r="H8" s="4">
        <f>G8*0.3</f>
        <v>25.523999999999997</v>
      </c>
      <c r="I8" s="4">
        <f>F8+H8</f>
        <v>52.724000000000004</v>
      </c>
      <c r="J8" s="4">
        <v>75.59</v>
      </c>
      <c r="K8" s="4">
        <f>J8*0.3</f>
        <v>22.677</v>
      </c>
      <c r="L8" s="4">
        <f>I8+K8</f>
        <v>75.40100000000001</v>
      </c>
      <c r="M8" s="5">
        <v>2</v>
      </c>
    </row>
    <row r="9" spans="1:13" ht="34.5" customHeight="1">
      <c r="A9" s="1" t="s">
        <v>100</v>
      </c>
      <c r="B9" s="1" t="s">
        <v>101</v>
      </c>
      <c r="C9" s="1" t="s">
        <v>12</v>
      </c>
      <c r="D9" s="1" t="s">
        <v>23</v>
      </c>
      <c r="E9" s="3" t="s">
        <v>41</v>
      </c>
      <c r="F9" s="4">
        <f>E9*0.4</f>
        <v>26.8</v>
      </c>
      <c r="G9" s="4">
        <v>80.82</v>
      </c>
      <c r="H9" s="4">
        <f>G9*0.3</f>
        <v>24.246</v>
      </c>
      <c r="I9" s="4">
        <f>F9+H9</f>
        <v>51.046</v>
      </c>
      <c r="J9" s="4">
        <v>76.11</v>
      </c>
      <c r="K9" s="4">
        <f>J9*0.3</f>
        <v>22.833</v>
      </c>
      <c r="L9" s="4">
        <f>I9+K9</f>
        <v>73.87899999999999</v>
      </c>
      <c r="M9" s="5">
        <v>3</v>
      </c>
    </row>
    <row r="10" spans="1:13" s="17" customFormat="1" ht="34.5" customHeight="1">
      <c r="A10" s="14" t="s">
        <v>15</v>
      </c>
      <c r="B10" s="14" t="s">
        <v>16</v>
      </c>
      <c r="C10" s="14" t="s">
        <v>263</v>
      </c>
      <c r="D10" s="14" t="s">
        <v>264</v>
      </c>
      <c r="E10" s="16" t="s">
        <v>265</v>
      </c>
      <c r="F10" s="14" t="s">
        <v>266</v>
      </c>
      <c r="G10" s="14" t="s">
        <v>267</v>
      </c>
      <c r="H10" s="14" t="s">
        <v>268</v>
      </c>
      <c r="I10" s="14" t="s">
        <v>269</v>
      </c>
      <c r="J10" s="14" t="s">
        <v>270</v>
      </c>
      <c r="K10" s="14" t="s">
        <v>268</v>
      </c>
      <c r="L10" s="14" t="s">
        <v>271</v>
      </c>
      <c r="M10" s="15" t="s">
        <v>272</v>
      </c>
    </row>
    <row r="11" spans="1:13" ht="34.5" customHeight="1">
      <c r="A11" s="1" t="s">
        <v>107</v>
      </c>
      <c r="B11" s="1" t="s">
        <v>108</v>
      </c>
      <c r="C11" s="1" t="s">
        <v>13</v>
      </c>
      <c r="D11" s="1" t="s">
        <v>148</v>
      </c>
      <c r="E11" s="3" t="s">
        <v>94</v>
      </c>
      <c r="F11" s="4">
        <f>E11*0.4</f>
        <v>32.800000000000004</v>
      </c>
      <c r="G11" s="4">
        <v>83.2</v>
      </c>
      <c r="H11" s="4">
        <f>G11*0.3</f>
        <v>24.96</v>
      </c>
      <c r="I11" s="4">
        <f>F11+H11</f>
        <v>57.760000000000005</v>
      </c>
      <c r="J11" s="4">
        <v>80.27</v>
      </c>
      <c r="K11" s="4">
        <f>J11*0.3</f>
        <v>24.081</v>
      </c>
      <c r="L11" s="4">
        <f>I11+K11</f>
        <v>81.84100000000001</v>
      </c>
      <c r="M11" s="5">
        <v>1</v>
      </c>
    </row>
    <row r="12" spans="1:13" s="17" customFormat="1" ht="34.5" customHeight="1">
      <c r="A12" s="14" t="s">
        <v>15</v>
      </c>
      <c r="B12" s="14" t="s">
        <v>16</v>
      </c>
      <c r="C12" s="14" t="s">
        <v>263</v>
      </c>
      <c r="D12" s="14" t="s">
        <v>264</v>
      </c>
      <c r="E12" s="16" t="s">
        <v>265</v>
      </c>
      <c r="F12" s="14" t="s">
        <v>266</v>
      </c>
      <c r="G12" s="14" t="s">
        <v>267</v>
      </c>
      <c r="H12" s="14" t="s">
        <v>268</v>
      </c>
      <c r="I12" s="14" t="s">
        <v>269</v>
      </c>
      <c r="J12" s="14" t="s">
        <v>270</v>
      </c>
      <c r="K12" s="14" t="s">
        <v>268</v>
      </c>
      <c r="L12" s="14" t="s">
        <v>271</v>
      </c>
      <c r="M12" s="15" t="s">
        <v>272</v>
      </c>
    </row>
    <row r="13" spans="1:13" ht="34.5" customHeight="1">
      <c r="A13" s="1" t="s">
        <v>113</v>
      </c>
      <c r="B13" s="1" t="s">
        <v>114</v>
      </c>
      <c r="C13" s="1" t="s">
        <v>5</v>
      </c>
      <c r="D13" s="1" t="s">
        <v>24</v>
      </c>
      <c r="E13" s="3" t="s">
        <v>43</v>
      </c>
      <c r="F13" s="4">
        <f>E13*0.4</f>
        <v>29.200000000000003</v>
      </c>
      <c r="G13" s="4">
        <v>72.48</v>
      </c>
      <c r="H13" s="4">
        <f>G13*0.3</f>
        <v>21.744</v>
      </c>
      <c r="I13" s="4">
        <f>F13+H13</f>
        <v>50.944</v>
      </c>
      <c r="J13" s="4">
        <v>78.39</v>
      </c>
      <c r="K13" s="4">
        <f>J13*0.3</f>
        <v>23.517</v>
      </c>
      <c r="L13" s="4">
        <f>I13+K13</f>
        <v>74.461</v>
      </c>
      <c r="M13" s="5">
        <v>1</v>
      </c>
    </row>
    <row r="14" spans="1:13" ht="34.5" customHeight="1">
      <c r="A14" s="1" t="s">
        <v>109</v>
      </c>
      <c r="B14" s="1" t="s">
        <v>110</v>
      </c>
      <c r="C14" s="1" t="s">
        <v>5</v>
      </c>
      <c r="D14" s="1" t="s">
        <v>24</v>
      </c>
      <c r="E14" s="3" t="s">
        <v>61</v>
      </c>
      <c r="F14" s="4">
        <f>E14*0.4</f>
        <v>28.400000000000002</v>
      </c>
      <c r="G14" s="4">
        <v>76.78</v>
      </c>
      <c r="H14" s="4">
        <f>G14*0.3</f>
        <v>23.034</v>
      </c>
      <c r="I14" s="4">
        <f>F14+H14</f>
        <v>51.434</v>
      </c>
      <c r="J14" s="4">
        <v>75.74</v>
      </c>
      <c r="K14" s="4">
        <f>J14*0.3</f>
        <v>22.721999999999998</v>
      </c>
      <c r="L14" s="4">
        <f>I14+K14</f>
        <v>74.15599999999999</v>
      </c>
      <c r="M14" s="5">
        <v>2</v>
      </c>
    </row>
    <row r="15" spans="1:13" ht="34.5" customHeight="1">
      <c r="A15" s="1" t="s">
        <v>111</v>
      </c>
      <c r="B15" s="1" t="s">
        <v>112</v>
      </c>
      <c r="C15" s="1" t="s">
        <v>5</v>
      </c>
      <c r="D15" s="1" t="s">
        <v>24</v>
      </c>
      <c r="E15" s="3" t="s">
        <v>61</v>
      </c>
      <c r="F15" s="4">
        <f>E15*0.4</f>
        <v>28.400000000000002</v>
      </c>
      <c r="G15" s="4">
        <v>73.84</v>
      </c>
      <c r="H15" s="4">
        <f>G15*0.3</f>
        <v>22.152</v>
      </c>
      <c r="I15" s="4">
        <f>F15+H15</f>
        <v>50.55200000000001</v>
      </c>
      <c r="J15" s="4">
        <v>73.97</v>
      </c>
      <c r="K15" s="4">
        <f>J15*0.3</f>
        <v>22.191</v>
      </c>
      <c r="L15" s="4">
        <f>I15+K15</f>
        <v>72.74300000000001</v>
      </c>
      <c r="M15" s="5">
        <v>3</v>
      </c>
    </row>
    <row r="16" spans="1:13" s="17" customFormat="1" ht="34.5" customHeight="1">
      <c r="A16" s="14" t="s">
        <v>15</v>
      </c>
      <c r="B16" s="14" t="s">
        <v>16</v>
      </c>
      <c r="C16" s="14" t="s">
        <v>263</v>
      </c>
      <c r="D16" s="14" t="s">
        <v>264</v>
      </c>
      <c r="E16" s="16" t="s">
        <v>265</v>
      </c>
      <c r="F16" s="14" t="s">
        <v>266</v>
      </c>
      <c r="G16" s="14" t="s">
        <v>267</v>
      </c>
      <c r="H16" s="14" t="s">
        <v>268</v>
      </c>
      <c r="I16" s="14" t="s">
        <v>269</v>
      </c>
      <c r="J16" s="14" t="s">
        <v>270</v>
      </c>
      <c r="K16" s="14" t="s">
        <v>268</v>
      </c>
      <c r="L16" s="14" t="s">
        <v>271</v>
      </c>
      <c r="M16" s="15" t="s">
        <v>272</v>
      </c>
    </row>
    <row r="17" spans="1:13" ht="34.5" customHeight="1">
      <c r="A17" s="1" t="s">
        <v>115</v>
      </c>
      <c r="B17" s="1" t="s">
        <v>116</v>
      </c>
      <c r="C17" s="1" t="s">
        <v>5</v>
      </c>
      <c r="D17" s="1" t="s">
        <v>25</v>
      </c>
      <c r="E17" s="3" t="s">
        <v>99</v>
      </c>
      <c r="F17" s="4">
        <f>E17*0.4</f>
        <v>29.6</v>
      </c>
      <c r="G17" s="4">
        <v>75.2</v>
      </c>
      <c r="H17" s="4">
        <f>G17*0.3</f>
        <v>22.56</v>
      </c>
      <c r="I17" s="4">
        <f>F17+H17</f>
        <v>52.16</v>
      </c>
      <c r="J17" s="4">
        <v>72.22</v>
      </c>
      <c r="K17" s="4">
        <f>J17*0.3</f>
        <v>21.666</v>
      </c>
      <c r="L17" s="4">
        <f>I17+K17</f>
        <v>73.826</v>
      </c>
      <c r="M17" s="5">
        <v>1</v>
      </c>
    </row>
    <row r="18" spans="1:13" s="17" customFormat="1" ht="34.5" customHeight="1">
      <c r="A18" s="14" t="s">
        <v>15</v>
      </c>
      <c r="B18" s="14" t="s">
        <v>16</v>
      </c>
      <c r="C18" s="14" t="s">
        <v>263</v>
      </c>
      <c r="D18" s="14" t="s">
        <v>264</v>
      </c>
      <c r="E18" s="16" t="s">
        <v>265</v>
      </c>
      <c r="F18" s="14" t="s">
        <v>266</v>
      </c>
      <c r="G18" s="14" t="s">
        <v>267</v>
      </c>
      <c r="H18" s="14" t="s">
        <v>268</v>
      </c>
      <c r="I18" s="14" t="s">
        <v>269</v>
      </c>
      <c r="J18" s="14" t="s">
        <v>270</v>
      </c>
      <c r="K18" s="14" t="s">
        <v>268</v>
      </c>
      <c r="L18" s="14" t="s">
        <v>271</v>
      </c>
      <c r="M18" s="15" t="s">
        <v>272</v>
      </c>
    </row>
    <row r="19" spans="1:13" ht="34.5" customHeight="1">
      <c r="A19" s="1" t="s">
        <v>117</v>
      </c>
      <c r="B19" s="1" t="s">
        <v>118</v>
      </c>
      <c r="C19" s="1" t="s">
        <v>5</v>
      </c>
      <c r="D19" s="1" t="s">
        <v>26</v>
      </c>
      <c r="E19" s="3" t="s">
        <v>106</v>
      </c>
      <c r="F19" s="4">
        <f>E19*0.4</f>
        <v>32</v>
      </c>
      <c r="G19" s="4"/>
      <c r="H19" s="4">
        <v>21.8</v>
      </c>
      <c r="I19" s="4">
        <f>F19+H19</f>
        <v>53.8</v>
      </c>
      <c r="J19" s="4">
        <v>77.35</v>
      </c>
      <c r="K19" s="4">
        <f>J19*0.3</f>
        <v>23.205</v>
      </c>
      <c r="L19" s="4">
        <f>I19+K19</f>
        <v>77.005</v>
      </c>
      <c r="M19" s="5">
        <v>1</v>
      </c>
    </row>
    <row r="20" spans="1:13" s="17" customFormat="1" ht="34.5" customHeight="1">
      <c r="A20" s="14" t="s">
        <v>15</v>
      </c>
      <c r="B20" s="14" t="s">
        <v>16</v>
      </c>
      <c r="C20" s="14" t="s">
        <v>263</v>
      </c>
      <c r="D20" s="14" t="s">
        <v>264</v>
      </c>
      <c r="E20" s="14" t="s">
        <v>265</v>
      </c>
      <c r="F20" s="14" t="s">
        <v>266</v>
      </c>
      <c r="G20" s="14" t="s">
        <v>267</v>
      </c>
      <c r="H20" s="14" t="s">
        <v>268</v>
      </c>
      <c r="I20" s="14" t="s">
        <v>269</v>
      </c>
      <c r="J20" s="14" t="s">
        <v>270</v>
      </c>
      <c r="K20" s="14" t="s">
        <v>268</v>
      </c>
      <c r="L20" s="14" t="s">
        <v>271</v>
      </c>
      <c r="M20" s="15" t="s">
        <v>272</v>
      </c>
    </row>
    <row r="21" spans="1:13" ht="34.5" customHeight="1">
      <c r="A21" s="1" t="s">
        <v>127</v>
      </c>
      <c r="B21" s="1" t="s">
        <v>128</v>
      </c>
      <c r="C21" s="1" t="s">
        <v>14</v>
      </c>
      <c r="D21" s="1" t="s">
        <v>30</v>
      </c>
      <c r="E21" s="3" t="s">
        <v>42</v>
      </c>
      <c r="F21" s="4">
        <f>E21*0.4</f>
        <v>28</v>
      </c>
      <c r="G21" s="4">
        <v>89.75</v>
      </c>
      <c r="H21" s="4">
        <f>G21*0.3</f>
        <v>26.925</v>
      </c>
      <c r="I21" s="4">
        <f>F21+H21</f>
        <v>54.925</v>
      </c>
      <c r="J21" s="4">
        <v>79.13</v>
      </c>
      <c r="K21" s="4">
        <f>J21*0.3</f>
        <v>23.738999999999997</v>
      </c>
      <c r="L21" s="4">
        <f>I21+K21</f>
        <v>78.66399999999999</v>
      </c>
      <c r="M21" s="5">
        <v>1</v>
      </c>
    </row>
    <row r="22" spans="1:13" s="17" customFormat="1" ht="34.5" customHeight="1">
      <c r="A22" s="14" t="s">
        <v>15</v>
      </c>
      <c r="B22" s="14" t="s">
        <v>16</v>
      </c>
      <c r="C22" s="14" t="s">
        <v>273</v>
      </c>
      <c r="D22" s="14" t="s">
        <v>274</v>
      </c>
      <c r="E22" s="16" t="s">
        <v>275</v>
      </c>
      <c r="F22" s="14" t="s">
        <v>276</v>
      </c>
      <c r="G22" s="14" t="s">
        <v>277</v>
      </c>
      <c r="H22" s="14" t="s">
        <v>278</v>
      </c>
      <c r="I22" s="14" t="s">
        <v>279</v>
      </c>
      <c r="J22" s="14" t="s">
        <v>280</v>
      </c>
      <c r="K22" s="14" t="s">
        <v>278</v>
      </c>
      <c r="L22" s="14" t="s">
        <v>281</v>
      </c>
      <c r="M22" s="15" t="s">
        <v>282</v>
      </c>
    </row>
    <row r="23" spans="1:13" ht="34.5" customHeight="1">
      <c r="A23" s="1" t="s">
        <v>51</v>
      </c>
      <c r="B23" s="1" t="s">
        <v>52</v>
      </c>
      <c r="C23" s="1" t="s">
        <v>149</v>
      </c>
      <c r="D23" s="1" t="s">
        <v>150</v>
      </c>
      <c r="E23" s="3" t="s">
        <v>37</v>
      </c>
      <c r="F23" s="4">
        <f>E23*0.4</f>
        <v>26</v>
      </c>
      <c r="G23" s="6">
        <v>53.8</v>
      </c>
      <c r="H23" s="4">
        <f>G23*0.3</f>
        <v>16.139999999999997</v>
      </c>
      <c r="I23" s="4">
        <f>F23+H23</f>
        <v>42.14</v>
      </c>
      <c r="J23" s="4">
        <v>72.93</v>
      </c>
      <c r="K23" s="4">
        <f>J23*0.3</f>
        <v>21.879</v>
      </c>
      <c r="L23" s="4">
        <f>I23+K23</f>
        <v>64.019</v>
      </c>
      <c r="M23" s="5">
        <v>1</v>
      </c>
    </row>
    <row r="24" spans="1:13" s="17" customFormat="1" ht="34.5" customHeight="1">
      <c r="A24" s="14" t="s">
        <v>15</v>
      </c>
      <c r="B24" s="14" t="s">
        <v>16</v>
      </c>
      <c r="C24" s="14" t="s">
        <v>283</v>
      </c>
      <c r="D24" s="14" t="s">
        <v>284</v>
      </c>
      <c r="E24" s="16" t="s">
        <v>285</v>
      </c>
      <c r="F24" s="14" t="s">
        <v>286</v>
      </c>
      <c r="G24" s="14" t="s">
        <v>287</v>
      </c>
      <c r="H24" s="14" t="s">
        <v>288</v>
      </c>
      <c r="I24" s="14" t="s">
        <v>289</v>
      </c>
      <c r="J24" s="14" t="s">
        <v>290</v>
      </c>
      <c r="K24" s="14" t="s">
        <v>288</v>
      </c>
      <c r="L24" s="14" t="s">
        <v>291</v>
      </c>
      <c r="M24" s="15" t="s">
        <v>292</v>
      </c>
    </row>
    <row r="25" spans="1:13" ht="34.5" customHeight="1">
      <c r="A25" s="1" t="s">
        <v>58</v>
      </c>
      <c r="B25" s="1" t="s">
        <v>59</v>
      </c>
      <c r="C25" s="1" t="s">
        <v>149</v>
      </c>
      <c r="D25" s="1" t="s">
        <v>151</v>
      </c>
      <c r="E25" s="3" t="s">
        <v>60</v>
      </c>
      <c r="F25" s="4">
        <f>E25*0.4</f>
        <v>22.8</v>
      </c>
      <c r="G25" s="4">
        <v>90</v>
      </c>
      <c r="H25" s="4">
        <f>G25*0.3</f>
        <v>27</v>
      </c>
      <c r="I25" s="4">
        <f>F25+H25</f>
        <v>49.8</v>
      </c>
      <c r="J25" s="4">
        <v>71.94</v>
      </c>
      <c r="K25" s="4">
        <f>J25*0.3</f>
        <v>21.581999999999997</v>
      </c>
      <c r="L25" s="4">
        <f>I25+K25</f>
        <v>71.38199999999999</v>
      </c>
      <c r="M25" s="5">
        <v>1</v>
      </c>
    </row>
    <row r="26" spans="1:13" s="17" customFormat="1" ht="34.5" customHeight="1">
      <c r="A26" s="14" t="s">
        <v>15</v>
      </c>
      <c r="B26" s="14" t="s">
        <v>16</v>
      </c>
      <c r="C26" s="14" t="s">
        <v>283</v>
      </c>
      <c r="D26" s="14" t="s">
        <v>284</v>
      </c>
      <c r="E26" s="16" t="s">
        <v>285</v>
      </c>
      <c r="F26" s="14" t="s">
        <v>286</v>
      </c>
      <c r="G26" s="14" t="s">
        <v>287</v>
      </c>
      <c r="H26" s="14" t="s">
        <v>288</v>
      </c>
      <c r="I26" s="14" t="s">
        <v>289</v>
      </c>
      <c r="J26" s="14" t="s">
        <v>290</v>
      </c>
      <c r="K26" s="14" t="s">
        <v>288</v>
      </c>
      <c r="L26" s="14" t="s">
        <v>291</v>
      </c>
      <c r="M26" s="15" t="s">
        <v>292</v>
      </c>
    </row>
    <row r="27" spans="1:13" ht="34.5" customHeight="1">
      <c r="A27" s="1" t="s">
        <v>54</v>
      </c>
      <c r="B27" s="1" t="s">
        <v>55</v>
      </c>
      <c r="C27" s="1" t="s">
        <v>149</v>
      </c>
      <c r="D27" s="1" t="s">
        <v>152</v>
      </c>
      <c r="E27" s="3" t="s">
        <v>40</v>
      </c>
      <c r="F27" s="4">
        <f>E27*0.4</f>
        <v>23.200000000000003</v>
      </c>
      <c r="G27" s="6">
        <v>82.67</v>
      </c>
      <c r="H27" s="4">
        <f>G27*0.3</f>
        <v>24.801</v>
      </c>
      <c r="I27" s="4">
        <f>F27+H27</f>
        <v>48.001000000000005</v>
      </c>
      <c r="J27" s="4">
        <v>71.57</v>
      </c>
      <c r="K27" s="4">
        <f>J27*0.3</f>
        <v>21.470999999999997</v>
      </c>
      <c r="L27" s="4">
        <f>I27+K27</f>
        <v>69.47200000000001</v>
      </c>
      <c r="M27" s="5">
        <v>1</v>
      </c>
    </row>
    <row r="28" spans="1:13" ht="34.5" customHeight="1">
      <c r="A28" s="1" t="s">
        <v>56</v>
      </c>
      <c r="B28" s="1" t="s">
        <v>57</v>
      </c>
      <c r="C28" s="1" t="s">
        <v>149</v>
      </c>
      <c r="D28" s="1" t="s">
        <v>152</v>
      </c>
      <c r="E28" s="3" t="s">
        <v>50</v>
      </c>
      <c r="F28" s="4">
        <f>E28*0.4</f>
        <v>24.8</v>
      </c>
      <c r="G28" s="6">
        <v>74.67</v>
      </c>
      <c r="H28" s="4">
        <f>G28*0.3</f>
        <v>22.401</v>
      </c>
      <c r="I28" s="4">
        <f>F28+H28</f>
        <v>47.201</v>
      </c>
      <c r="J28" s="4">
        <v>72.21</v>
      </c>
      <c r="K28" s="4">
        <f>J28*0.3</f>
        <v>21.662999999999997</v>
      </c>
      <c r="L28" s="4">
        <f>I28+K28</f>
        <v>68.864</v>
      </c>
      <c r="M28" s="5">
        <v>2</v>
      </c>
    </row>
    <row r="29" spans="1:13" s="18" customFormat="1" ht="34.5" customHeight="1">
      <c r="A29" s="14" t="s">
        <v>15</v>
      </c>
      <c r="B29" s="14" t="s">
        <v>16</v>
      </c>
      <c r="C29" s="14" t="s">
        <v>283</v>
      </c>
      <c r="D29" s="14" t="s">
        <v>284</v>
      </c>
      <c r="E29" s="16" t="s">
        <v>285</v>
      </c>
      <c r="F29" s="14" t="s">
        <v>286</v>
      </c>
      <c r="G29" s="14" t="s">
        <v>287</v>
      </c>
      <c r="H29" s="14" t="s">
        <v>288</v>
      </c>
      <c r="I29" s="14" t="s">
        <v>289</v>
      </c>
      <c r="J29" s="14" t="s">
        <v>290</v>
      </c>
      <c r="K29" s="14" t="s">
        <v>288</v>
      </c>
      <c r="L29" s="14" t="s">
        <v>291</v>
      </c>
      <c r="M29" s="15" t="s">
        <v>292</v>
      </c>
    </row>
    <row r="30" spans="1:13" ht="34.5" customHeight="1">
      <c r="A30" s="1" t="s">
        <v>62</v>
      </c>
      <c r="B30" s="1" t="s">
        <v>63</v>
      </c>
      <c r="C30" s="7" t="s">
        <v>149</v>
      </c>
      <c r="D30" s="1" t="s">
        <v>17</v>
      </c>
      <c r="E30" s="3" t="s">
        <v>41</v>
      </c>
      <c r="F30" s="4">
        <f>E30*0.4</f>
        <v>26.8</v>
      </c>
      <c r="G30" s="6">
        <v>64.4</v>
      </c>
      <c r="H30" s="4">
        <f>G30*0.3</f>
        <v>19.32</v>
      </c>
      <c r="I30" s="8">
        <f>F30+H30</f>
        <v>46.120000000000005</v>
      </c>
      <c r="J30" s="4">
        <v>72.84</v>
      </c>
      <c r="K30" s="4">
        <f>J30*0.3</f>
        <v>21.852</v>
      </c>
      <c r="L30" s="4">
        <f>I30+K30</f>
        <v>67.97200000000001</v>
      </c>
      <c r="M30" s="5">
        <v>1</v>
      </c>
    </row>
    <row r="31" spans="1:13" s="17" customFormat="1" ht="34.5" customHeight="1">
      <c r="A31" s="14" t="s">
        <v>15</v>
      </c>
      <c r="B31" s="14" t="s">
        <v>16</v>
      </c>
      <c r="C31" s="14" t="s">
        <v>283</v>
      </c>
      <c r="D31" s="14" t="s">
        <v>284</v>
      </c>
      <c r="E31" s="16" t="s">
        <v>285</v>
      </c>
      <c r="F31" s="14" t="s">
        <v>286</v>
      </c>
      <c r="G31" s="14" t="s">
        <v>287</v>
      </c>
      <c r="H31" s="14" t="s">
        <v>288</v>
      </c>
      <c r="I31" s="14" t="s">
        <v>289</v>
      </c>
      <c r="J31" s="14" t="s">
        <v>290</v>
      </c>
      <c r="K31" s="14" t="s">
        <v>288</v>
      </c>
      <c r="L31" s="14" t="s">
        <v>291</v>
      </c>
      <c r="M31" s="15" t="s">
        <v>292</v>
      </c>
    </row>
    <row r="32" spans="1:13" ht="34.5" customHeight="1">
      <c r="A32" s="1" t="s">
        <v>66</v>
      </c>
      <c r="B32" s="1" t="s">
        <v>67</v>
      </c>
      <c r="C32" s="1" t="s">
        <v>149</v>
      </c>
      <c r="D32" s="1" t="s">
        <v>18</v>
      </c>
      <c r="E32" s="3" t="s">
        <v>43</v>
      </c>
      <c r="F32" s="4">
        <f>E32*0.4</f>
        <v>29.200000000000003</v>
      </c>
      <c r="G32" s="6">
        <v>95</v>
      </c>
      <c r="H32" s="4">
        <f>G32*0.3</f>
        <v>28.5</v>
      </c>
      <c r="I32" s="4">
        <f>F32+H32</f>
        <v>57.7</v>
      </c>
      <c r="J32" s="4">
        <v>73.22</v>
      </c>
      <c r="K32" s="4">
        <f>J32*0.3</f>
        <v>21.965999999999998</v>
      </c>
      <c r="L32" s="4">
        <f>I32+K32</f>
        <v>79.666</v>
      </c>
      <c r="M32" s="5">
        <v>1</v>
      </c>
    </row>
    <row r="33" spans="1:13" s="17" customFormat="1" ht="34.5" customHeight="1">
      <c r="A33" s="14" t="s">
        <v>15</v>
      </c>
      <c r="B33" s="14" t="s">
        <v>16</v>
      </c>
      <c r="C33" s="14" t="s">
        <v>293</v>
      </c>
      <c r="D33" s="14" t="s">
        <v>294</v>
      </c>
      <c r="E33" s="16" t="s">
        <v>295</v>
      </c>
      <c r="F33" s="14" t="s">
        <v>296</v>
      </c>
      <c r="G33" s="14" t="s">
        <v>297</v>
      </c>
      <c r="H33" s="14" t="s">
        <v>298</v>
      </c>
      <c r="I33" s="14" t="s">
        <v>299</v>
      </c>
      <c r="J33" s="14" t="s">
        <v>300</v>
      </c>
      <c r="K33" s="14" t="s">
        <v>298</v>
      </c>
      <c r="L33" s="14" t="s">
        <v>301</v>
      </c>
      <c r="M33" s="15" t="s">
        <v>302</v>
      </c>
    </row>
    <row r="34" spans="1:13" ht="34.5" customHeight="1">
      <c r="A34" s="1" t="s">
        <v>68</v>
      </c>
      <c r="B34" s="1" t="s">
        <v>69</v>
      </c>
      <c r="C34" s="1" t="s">
        <v>149</v>
      </c>
      <c r="D34" s="1" t="s">
        <v>19</v>
      </c>
      <c r="E34" s="3" t="s">
        <v>38</v>
      </c>
      <c r="F34" s="4">
        <f>E34*0.4</f>
        <v>27.6</v>
      </c>
      <c r="G34" s="6">
        <v>52.5</v>
      </c>
      <c r="H34" s="4">
        <f>G34*0.3</f>
        <v>15.75</v>
      </c>
      <c r="I34" s="4">
        <f>F34+H34</f>
        <v>43.35</v>
      </c>
      <c r="J34" s="4">
        <v>75.7</v>
      </c>
      <c r="K34" s="4">
        <f>J34*0.3</f>
        <v>22.71</v>
      </c>
      <c r="L34" s="4">
        <f>I34+K34</f>
        <v>66.06</v>
      </c>
      <c r="M34" s="5">
        <v>1</v>
      </c>
    </row>
    <row r="35" spans="1:13" s="17" customFormat="1" ht="34.5" customHeight="1">
      <c r="A35" s="14" t="s">
        <v>15</v>
      </c>
      <c r="B35" s="14" t="s">
        <v>16</v>
      </c>
      <c r="C35" s="14" t="s">
        <v>303</v>
      </c>
      <c r="D35" s="14" t="s">
        <v>304</v>
      </c>
      <c r="E35" s="16" t="s">
        <v>305</v>
      </c>
      <c r="F35" s="14" t="s">
        <v>306</v>
      </c>
      <c r="G35" s="14" t="s">
        <v>307</v>
      </c>
      <c r="H35" s="14" t="s">
        <v>308</v>
      </c>
      <c r="I35" s="14" t="s">
        <v>309</v>
      </c>
      <c r="J35" s="14" t="s">
        <v>310</v>
      </c>
      <c r="K35" s="14" t="s">
        <v>308</v>
      </c>
      <c r="L35" s="14" t="s">
        <v>311</v>
      </c>
      <c r="M35" s="15" t="s">
        <v>312</v>
      </c>
    </row>
    <row r="36" spans="1:13" ht="34.5" customHeight="1">
      <c r="A36" s="1" t="s">
        <v>70</v>
      </c>
      <c r="B36" s="1" t="s">
        <v>71</v>
      </c>
      <c r="C36" s="1" t="s">
        <v>149</v>
      </c>
      <c r="D36" s="1" t="s">
        <v>20</v>
      </c>
      <c r="E36" s="3" t="s">
        <v>53</v>
      </c>
      <c r="F36" s="4">
        <f>E36*0.4</f>
        <v>25.6</v>
      </c>
      <c r="G36" s="4">
        <v>88.5</v>
      </c>
      <c r="H36" s="4">
        <f>G36*0.3</f>
        <v>26.55</v>
      </c>
      <c r="I36" s="4">
        <f>F36+H36</f>
        <v>52.150000000000006</v>
      </c>
      <c r="J36" s="4">
        <v>74.41</v>
      </c>
      <c r="K36" s="4">
        <f>J36*0.3</f>
        <v>22.322999999999997</v>
      </c>
      <c r="L36" s="4">
        <f>I36+K36</f>
        <v>74.473</v>
      </c>
      <c r="M36" s="5">
        <v>1</v>
      </c>
    </row>
    <row r="37" spans="1:13" s="17" customFormat="1" ht="34.5" customHeight="1">
      <c r="A37" s="14" t="s">
        <v>15</v>
      </c>
      <c r="B37" s="14" t="s">
        <v>16</v>
      </c>
      <c r="C37" s="14" t="s">
        <v>0</v>
      </c>
      <c r="D37" s="14" t="s">
        <v>142</v>
      </c>
      <c r="E37" s="16" t="s">
        <v>49</v>
      </c>
      <c r="F37" s="14" t="s">
        <v>46</v>
      </c>
      <c r="G37" s="14" t="s">
        <v>45</v>
      </c>
      <c r="H37" s="14" t="s">
        <v>44</v>
      </c>
      <c r="I37" s="14" t="s">
        <v>47</v>
      </c>
      <c r="J37" s="14" t="s">
        <v>147</v>
      </c>
      <c r="K37" s="14" t="s">
        <v>44</v>
      </c>
      <c r="L37" s="14" t="s">
        <v>145</v>
      </c>
      <c r="M37" s="15" t="s">
        <v>48</v>
      </c>
    </row>
    <row r="38" spans="1:13" ht="34.5" customHeight="1">
      <c r="A38" s="1" t="s">
        <v>78</v>
      </c>
      <c r="B38" s="1" t="s">
        <v>79</v>
      </c>
      <c r="C38" s="1" t="s">
        <v>149</v>
      </c>
      <c r="D38" s="1" t="s">
        <v>153</v>
      </c>
      <c r="E38" s="3">
        <v>69</v>
      </c>
      <c r="F38" s="1">
        <f>E38*0.4</f>
        <v>27.6</v>
      </c>
      <c r="G38" s="9" t="s">
        <v>129</v>
      </c>
      <c r="H38" s="10">
        <f>G38*0.3</f>
        <v>27.15</v>
      </c>
      <c r="I38" s="4">
        <f>F38+H38</f>
        <v>54.75</v>
      </c>
      <c r="J38" s="4">
        <v>76.52</v>
      </c>
      <c r="K38" s="4">
        <f>J38*0.3</f>
        <v>22.956</v>
      </c>
      <c r="L38" s="4">
        <f>I38+K38</f>
        <v>77.706</v>
      </c>
      <c r="M38" s="5">
        <v>1</v>
      </c>
    </row>
    <row r="39" spans="1:13" s="17" customFormat="1" ht="34.5" customHeight="1">
      <c r="A39" s="14" t="s">
        <v>15</v>
      </c>
      <c r="B39" s="14" t="s">
        <v>16</v>
      </c>
      <c r="C39" s="14" t="s">
        <v>293</v>
      </c>
      <c r="D39" s="14" t="s">
        <v>294</v>
      </c>
      <c r="E39" s="16" t="s">
        <v>295</v>
      </c>
      <c r="F39" s="14" t="s">
        <v>296</v>
      </c>
      <c r="G39" s="14" t="s">
        <v>297</v>
      </c>
      <c r="H39" s="14" t="s">
        <v>298</v>
      </c>
      <c r="I39" s="14" t="s">
        <v>299</v>
      </c>
      <c r="J39" s="14" t="s">
        <v>300</v>
      </c>
      <c r="K39" s="14" t="s">
        <v>298</v>
      </c>
      <c r="L39" s="14" t="s">
        <v>301</v>
      </c>
      <c r="M39" s="15" t="s">
        <v>302</v>
      </c>
    </row>
    <row r="40" spans="1:13" ht="34.5" customHeight="1">
      <c r="A40" s="1" t="s">
        <v>73</v>
      </c>
      <c r="B40" s="1" t="s">
        <v>74</v>
      </c>
      <c r="C40" s="1" t="s">
        <v>149</v>
      </c>
      <c r="D40" s="1" t="s">
        <v>154</v>
      </c>
      <c r="E40" s="3" t="s">
        <v>65</v>
      </c>
      <c r="F40" s="4">
        <f>E40*0.4</f>
        <v>30.400000000000002</v>
      </c>
      <c r="G40" s="4">
        <v>80.67</v>
      </c>
      <c r="H40" s="4">
        <f>G40*0.3</f>
        <v>24.201</v>
      </c>
      <c r="I40" s="4">
        <f>F40+H40</f>
        <v>54.601</v>
      </c>
      <c r="J40" s="4">
        <v>75.74</v>
      </c>
      <c r="K40" s="4">
        <f>J40*0.3</f>
        <v>22.721999999999998</v>
      </c>
      <c r="L40" s="4">
        <f>I40+K40</f>
        <v>77.323</v>
      </c>
      <c r="M40" s="5">
        <v>1</v>
      </c>
    </row>
    <row r="41" spans="1:13" s="17" customFormat="1" ht="34.5" customHeight="1">
      <c r="A41" s="14" t="s">
        <v>313</v>
      </c>
      <c r="B41" s="14" t="s">
        <v>16</v>
      </c>
      <c r="C41" s="14" t="s">
        <v>314</v>
      </c>
      <c r="D41" s="14" t="s">
        <v>315</v>
      </c>
      <c r="E41" s="14" t="s">
        <v>316</v>
      </c>
      <c r="F41" s="14" t="s">
        <v>317</v>
      </c>
      <c r="G41" s="14" t="s">
        <v>318</v>
      </c>
      <c r="H41" s="14" t="s">
        <v>319</v>
      </c>
      <c r="I41" s="14" t="s">
        <v>320</v>
      </c>
      <c r="J41" s="15" t="s">
        <v>321</v>
      </c>
      <c r="K41" s="15" t="s">
        <v>322</v>
      </c>
      <c r="L41" s="19"/>
      <c r="M41" s="19"/>
    </row>
    <row r="42" spans="1:13" ht="34.5" customHeight="1">
      <c r="A42" s="7">
        <v>11003021520</v>
      </c>
      <c r="B42" s="7" t="s">
        <v>146</v>
      </c>
      <c r="C42" s="7" t="s">
        <v>2</v>
      </c>
      <c r="D42" s="7" t="s">
        <v>144</v>
      </c>
      <c r="E42" s="12">
        <v>87.5</v>
      </c>
      <c r="F42" s="12">
        <f>E42*0.6</f>
        <v>52.5</v>
      </c>
      <c r="G42" s="2">
        <v>76.8</v>
      </c>
      <c r="H42" s="2">
        <f>G42*0.4</f>
        <v>30.72</v>
      </c>
      <c r="I42" s="2">
        <f>F42+H42</f>
        <v>83.22</v>
      </c>
      <c r="J42" s="2">
        <v>1</v>
      </c>
      <c r="K42" s="4"/>
      <c r="L42" s="11"/>
      <c r="M42" s="11"/>
    </row>
    <row r="43" spans="1:13" ht="34.5" customHeight="1">
      <c r="A43" s="7" t="s">
        <v>88</v>
      </c>
      <c r="B43" s="7" t="s">
        <v>89</v>
      </c>
      <c r="C43" s="7" t="s">
        <v>2</v>
      </c>
      <c r="D43" s="7" t="s">
        <v>144</v>
      </c>
      <c r="E43" s="13">
        <v>85.5</v>
      </c>
      <c r="F43" s="8">
        <f>E43*0.6</f>
        <v>51.3</v>
      </c>
      <c r="G43" s="4">
        <v>73.6</v>
      </c>
      <c r="H43" s="4">
        <f>G43*0.4</f>
        <v>29.439999999999998</v>
      </c>
      <c r="I43" s="4">
        <f>F43+H43</f>
        <v>80.74</v>
      </c>
      <c r="J43" s="5">
        <v>2</v>
      </c>
      <c r="K43" s="4"/>
      <c r="L43" s="11"/>
      <c r="M43" s="11"/>
    </row>
    <row r="44" spans="1:13" s="17" customFormat="1" ht="34.5" customHeight="1">
      <c r="A44" s="14" t="s">
        <v>323</v>
      </c>
      <c r="B44" s="14" t="s">
        <v>16</v>
      </c>
      <c r="C44" s="14" t="s">
        <v>324</v>
      </c>
      <c r="D44" s="14" t="s">
        <v>325</v>
      </c>
      <c r="E44" s="14" t="s">
        <v>326</v>
      </c>
      <c r="F44" s="14" t="s">
        <v>327</v>
      </c>
      <c r="G44" s="14" t="s">
        <v>328</v>
      </c>
      <c r="H44" s="14" t="s">
        <v>329</v>
      </c>
      <c r="I44" s="14" t="s">
        <v>330</v>
      </c>
      <c r="J44" s="15" t="s">
        <v>331</v>
      </c>
      <c r="K44" s="20"/>
      <c r="L44" s="19"/>
      <c r="M44" s="19"/>
    </row>
    <row r="45" spans="1:13" ht="34.5" customHeight="1">
      <c r="A45" s="1" t="s">
        <v>92</v>
      </c>
      <c r="B45" s="1" t="s">
        <v>93</v>
      </c>
      <c r="C45" s="7" t="s">
        <v>77</v>
      </c>
      <c r="D45" s="1" t="s">
        <v>143</v>
      </c>
      <c r="E45" s="3">
        <v>82</v>
      </c>
      <c r="F45" s="4">
        <f>E45*0.6</f>
        <v>49.199999999999996</v>
      </c>
      <c r="G45" s="4">
        <v>80.07</v>
      </c>
      <c r="H45" s="4">
        <f>G45*0.4</f>
        <v>32.028</v>
      </c>
      <c r="I45" s="4">
        <f>F45+H45</f>
        <v>81.228</v>
      </c>
      <c r="J45" s="5">
        <v>1</v>
      </c>
      <c r="K45" s="4"/>
      <c r="L45" s="11"/>
      <c r="M45" s="11"/>
    </row>
    <row r="46" spans="1:13" ht="34.5" customHeight="1">
      <c r="A46" s="1" t="s">
        <v>90</v>
      </c>
      <c r="B46" s="1" t="s">
        <v>91</v>
      </c>
      <c r="C46" s="7" t="s">
        <v>77</v>
      </c>
      <c r="D46" s="1" t="s">
        <v>143</v>
      </c>
      <c r="E46" s="3" t="s">
        <v>42</v>
      </c>
      <c r="F46" s="4">
        <f>E46*0.6</f>
        <v>42</v>
      </c>
      <c r="G46" s="4">
        <v>80.54</v>
      </c>
      <c r="H46" s="4">
        <f>G46*0.4</f>
        <v>32.216</v>
      </c>
      <c r="I46" s="4">
        <f>F46+H46</f>
        <v>74.21600000000001</v>
      </c>
      <c r="J46" s="5">
        <v>2</v>
      </c>
      <c r="K46" s="4"/>
      <c r="L46" s="11"/>
      <c r="M46" s="11"/>
    </row>
    <row r="47" spans="1:13" s="17" customFormat="1" ht="34.5" customHeight="1">
      <c r="A47" s="14" t="s">
        <v>332</v>
      </c>
      <c r="B47" s="14" t="s">
        <v>16</v>
      </c>
      <c r="C47" s="14" t="s">
        <v>293</v>
      </c>
      <c r="D47" s="14" t="s">
        <v>294</v>
      </c>
      <c r="E47" s="14" t="s">
        <v>295</v>
      </c>
      <c r="F47" s="14" t="s">
        <v>333</v>
      </c>
      <c r="G47" s="14" t="s">
        <v>300</v>
      </c>
      <c r="H47" s="14" t="s">
        <v>296</v>
      </c>
      <c r="I47" s="14" t="s">
        <v>299</v>
      </c>
      <c r="J47" s="15" t="s">
        <v>302</v>
      </c>
      <c r="K47" s="20"/>
      <c r="L47" s="19"/>
      <c r="M47" s="19"/>
    </row>
    <row r="48" spans="1:13" ht="34.5" customHeight="1">
      <c r="A48" s="1" t="s">
        <v>97</v>
      </c>
      <c r="B48" s="1" t="s">
        <v>98</v>
      </c>
      <c r="C48" s="1" t="s">
        <v>3</v>
      </c>
      <c r="D48" s="1" t="s">
        <v>22</v>
      </c>
      <c r="E48" s="3" t="s">
        <v>64</v>
      </c>
      <c r="F48" s="4">
        <f>E48*0.6</f>
        <v>46.199999999999996</v>
      </c>
      <c r="G48" s="4">
        <v>74.87</v>
      </c>
      <c r="H48" s="4">
        <f>G48*0.4</f>
        <v>29.948000000000004</v>
      </c>
      <c r="I48" s="4">
        <f>F48+H48</f>
        <v>76.148</v>
      </c>
      <c r="J48" s="5">
        <v>1</v>
      </c>
      <c r="K48" s="4"/>
      <c r="L48" s="11"/>
      <c r="M48" s="11"/>
    </row>
    <row r="49" spans="1:13" ht="34.5" customHeight="1">
      <c r="A49" s="1" t="s">
        <v>95</v>
      </c>
      <c r="B49" s="1" t="s">
        <v>96</v>
      </c>
      <c r="C49" s="1" t="s">
        <v>3</v>
      </c>
      <c r="D49" s="1" t="s">
        <v>22</v>
      </c>
      <c r="E49" s="3" t="s">
        <v>41</v>
      </c>
      <c r="F49" s="4">
        <f>E49*0.6</f>
        <v>40.199999999999996</v>
      </c>
      <c r="G49" s="4">
        <v>67.98</v>
      </c>
      <c r="H49" s="4">
        <f>G49*0.4</f>
        <v>27.192000000000004</v>
      </c>
      <c r="I49" s="4">
        <f>F49+H49</f>
        <v>67.392</v>
      </c>
      <c r="J49" s="5">
        <v>2</v>
      </c>
      <c r="K49" s="4"/>
      <c r="L49" s="11"/>
      <c r="M49" s="11"/>
    </row>
    <row r="50" spans="1:13" s="17" customFormat="1" ht="34.5" customHeight="1">
      <c r="A50" s="14" t="s">
        <v>15</v>
      </c>
      <c r="B50" s="14" t="s">
        <v>16</v>
      </c>
      <c r="C50" s="14" t="s">
        <v>334</v>
      </c>
      <c r="D50" s="14" t="s">
        <v>335</v>
      </c>
      <c r="E50" s="14" t="s">
        <v>336</v>
      </c>
      <c r="F50" s="14" t="s">
        <v>337</v>
      </c>
      <c r="G50" s="14" t="s">
        <v>338</v>
      </c>
      <c r="H50" s="14" t="s">
        <v>339</v>
      </c>
      <c r="I50" s="14" t="s">
        <v>340</v>
      </c>
      <c r="J50" s="15" t="s">
        <v>341</v>
      </c>
      <c r="K50" s="20"/>
      <c r="L50" s="19"/>
      <c r="M50" s="19"/>
    </row>
    <row r="51" spans="1:13" ht="34.5" customHeight="1">
      <c r="A51" s="1" t="s">
        <v>140</v>
      </c>
      <c r="B51" s="1" t="s">
        <v>141</v>
      </c>
      <c r="C51" s="1" t="s">
        <v>4</v>
      </c>
      <c r="D51" s="1" t="s">
        <v>33</v>
      </c>
      <c r="E51" s="3" t="s">
        <v>38</v>
      </c>
      <c r="F51" s="4">
        <f>E51*0.6</f>
        <v>41.4</v>
      </c>
      <c r="G51" s="4">
        <v>77.92</v>
      </c>
      <c r="H51" s="4">
        <f>G51*0.4</f>
        <v>31.168000000000003</v>
      </c>
      <c r="I51" s="4">
        <f>F51+H51</f>
        <v>72.568</v>
      </c>
      <c r="J51" s="5">
        <v>1</v>
      </c>
      <c r="K51" s="4"/>
      <c r="L51" s="11"/>
      <c r="M51" s="11"/>
    </row>
    <row r="52" spans="1:13" s="17" customFormat="1" ht="34.5" customHeight="1">
      <c r="A52" s="14" t="s">
        <v>15</v>
      </c>
      <c r="B52" s="14" t="s">
        <v>16</v>
      </c>
      <c r="C52" s="14" t="s">
        <v>314</v>
      </c>
      <c r="D52" s="14" t="s">
        <v>315</v>
      </c>
      <c r="E52" s="14" t="s">
        <v>316</v>
      </c>
      <c r="F52" s="14" t="s">
        <v>317</v>
      </c>
      <c r="G52" s="14" t="s">
        <v>318</v>
      </c>
      <c r="H52" s="14" t="s">
        <v>319</v>
      </c>
      <c r="I52" s="14" t="s">
        <v>320</v>
      </c>
      <c r="J52" s="15" t="s">
        <v>321</v>
      </c>
      <c r="K52" s="20"/>
      <c r="L52" s="19"/>
      <c r="M52" s="19"/>
    </row>
    <row r="53" spans="1:13" ht="34.5" customHeight="1">
      <c r="A53" s="1" t="s">
        <v>80</v>
      </c>
      <c r="B53" s="1" t="s">
        <v>81</v>
      </c>
      <c r="C53" s="1" t="s">
        <v>5</v>
      </c>
      <c r="D53" s="1" t="s">
        <v>155</v>
      </c>
      <c r="E53" s="3">
        <v>85</v>
      </c>
      <c r="F53" s="1">
        <f>E53*0.6</f>
        <v>51</v>
      </c>
      <c r="G53" s="4">
        <v>79.9</v>
      </c>
      <c r="H53" s="4">
        <f>G53*0.4</f>
        <v>31.960000000000004</v>
      </c>
      <c r="I53" s="4">
        <f>F53+H53</f>
        <v>82.96000000000001</v>
      </c>
      <c r="J53" s="5">
        <v>1</v>
      </c>
      <c r="K53" s="4"/>
      <c r="L53" s="11"/>
      <c r="M53" s="11"/>
    </row>
    <row r="54" spans="1:13" s="17" customFormat="1" ht="34.5" customHeight="1">
      <c r="A54" s="14" t="s">
        <v>15</v>
      </c>
      <c r="B54" s="14" t="s">
        <v>16</v>
      </c>
      <c r="C54" s="14" t="s">
        <v>342</v>
      </c>
      <c r="D54" s="14" t="s">
        <v>343</v>
      </c>
      <c r="E54" s="14" t="s">
        <v>344</v>
      </c>
      <c r="F54" s="14" t="s">
        <v>345</v>
      </c>
      <c r="G54" s="14" t="s">
        <v>346</v>
      </c>
      <c r="H54" s="14" t="s">
        <v>347</v>
      </c>
      <c r="I54" s="14" t="s">
        <v>348</v>
      </c>
      <c r="J54" s="15" t="s">
        <v>349</v>
      </c>
      <c r="K54" s="20"/>
      <c r="L54" s="19"/>
      <c r="M54" s="19"/>
    </row>
    <row r="55" spans="1:13" ht="34.5" customHeight="1">
      <c r="A55" s="1" t="s">
        <v>75</v>
      </c>
      <c r="B55" s="1" t="s">
        <v>76</v>
      </c>
      <c r="C55" s="1" t="s">
        <v>6</v>
      </c>
      <c r="D55" s="1" t="s">
        <v>156</v>
      </c>
      <c r="E55" s="3">
        <v>81</v>
      </c>
      <c r="F55" s="1">
        <f>E55*0.6</f>
        <v>48.6</v>
      </c>
      <c r="G55" s="4">
        <v>77.35</v>
      </c>
      <c r="H55" s="4">
        <f>G55*0.4</f>
        <v>30.939999999999998</v>
      </c>
      <c r="I55" s="4">
        <f>F55+H55</f>
        <v>79.53999999999999</v>
      </c>
      <c r="J55" s="5">
        <v>1</v>
      </c>
      <c r="K55" s="4"/>
      <c r="L55" s="11"/>
      <c r="M55" s="11"/>
    </row>
    <row r="56" spans="1:13" s="17" customFormat="1" ht="34.5" customHeight="1">
      <c r="A56" s="14" t="s">
        <v>15</v>
      </c>
      <c r="B56" s="14" t="s">
        <v>16</v>
      </c>
      <c r="C56" s="14" t="s">
        <v>350</v>
      </c>
      <c r="D56" s="14" t="s">
        <v>351</v>
      </c>
      <c r="E56" s="14" t="s">
        <v>352</v>
      </c>
      <c r="F56" s="14" t="s">
        <v>353</v>
      </c>
      <c r="G56" s="14" t="s">
        <v>354</v>
      </c>
      <c r="H56" s="14" t="s">
        <v>355</v>
      </c>
      <c r="I56" s="14" t="s">
        <v>356</v>
      </c>
      <c r="J56" s="15" t="s">
        <v>357</v>
      </c>
      <c r="K56" s="20"/>
      <c r="L56" s="19"/>
      <c r="M56" s="19"/>
    </row>
    <row r="57" spans="1:13" ht="34.5" customHeight="1">
      <c r="A57" s="1" t="s">
        <v>119</v>
      </c>
      <c r="B57" s="1" t="s">
        <v>120</v>
      </c>
      <c r="C57" s="1" t="s">
        <v>7</v>
      </c>
      <c r="D57" s="1" t="s">
        <v>27</v>
      </c>
      <c r="E57" s="3" t="s">
        <v>36</v>
      </c>
      <c r="F57" s="4">
        <f>E57*0.6</f>
        <v>39.6</v>
      </c>
      <c r="G57" s="4">
        <v>76.23</v>
      </c>
      <c r="H57" s="4">
        <f>G57*0.4</f>
        <v>30.492000000000004</v>
      </c>
      <c r="I57" s="4">
        <f>F57+H57</f>
        <v>70.09200000000001</v>
      </c>
      <c r="J57" s="5">
        <v>1</v>
      </c>
      <c r="K57" s="4"/>
      <c r="L57" s="11"/>
      <c r="M57" s="11"/>
    </row>
    <row r="58" spans="1:13" s="17" customFormat="1" ht="34.5" customHeight="1">
      <c r="A58" s="14" t="s">
        <v>15</v>
      </c>
      <c r="B58" s="14" t="s">
        <v>16</v>
      </c>
      <c r="C58" s="14" t="s">
        <v>293</v>
      </c>
      <c r="D58" s="14" t="s">
        <v>294</v>
      </c>
      <c r="E58" s="14" t="s">
        <v>295</v>
      </c>
      <c r="F58" s="14" t="s">
        <v>333</v>
      </c>
      <c r="G58" s="14" t="s">
        <v>300</v>
      </c>
      <c r="H58" s="14" t="s">
        <v>296</v>
      </c>
      <c r="I58" s="14" t="s">
        <v>299</v>
      </c>
      <c r="J58" s="15" t="s">
        <v>302</v>
      </c>
      <c r="K58" s="20"/>
      <c r="L58" s="19"/>
      <c r="M58" s="19"/>
    </row>
    <row r="59" spans="1:13" ht="34.5" customHeight="1">
      <c r="A59" s="1" t="s">
        <v>121</v>
      </c>
      <c r="B59" s="1" t="s">
        <v>122</v>
      </c>
      <c r="C59" s="1" t="s">
        <v>9</v>
      </c>
      <c r="D59" s="1" t="s">
        <v>28</v>
      </c>
      <c r="E59" s="3" t="s">
        <v>34</v>
      </c>
      <c r="F59" s="4">
        <f>E59*0.6</f>
        <v>40.8</v>
      </c>
      <c r="G59" s="4">
        <v>77.9</v>
      </c>
      <c r="H59" s="4">
        <f>G59*0.4</f>
        <v>31.160000000000004</v>
      </c>
      <c r="I59" s="4">
        <f>F59+H59</f>
        <v>71.96000000000001</v>
      </c>
      <c r="J59" s="5">
        <v>1</v>
      </c>
      <c r="K59" s="4"/>
      <c r="L59" s="11"/>
      <c r="M59" s="11"/>
    </row>
    <row r="60" spans="1:13" ht="34.5" customHeight="1">
      <c r="A60" s="1" t="s">
        <v>123</v>
      </c>
      <c r="B60" s="1" t="s">
        <v>124</v>
      </c>
      <c r="C60" s="1" t="s">
        <v>9</v>
      </c>
      <c r="D60" s="1" t="s">
        <v>28</v>
      </c>
      <c r="E60" s="3" t="s">
        <v>34</v>
      </c>
      <c r="F60" s="4">
        <f>E60*0.6</f>
        <v>40.8</v>
      </c>
      <c r="G60" s="4">
        <v>77.67</v>
      </c>
      <c r="H60" s="4">
        <f>G60*0.4</f>
        <v>31.068</v>
      </c>
      <c r="I60" s="4">
        <f>F60+H60</f>
        <v>71.868</v>
      </c>
      <c r="J60" s="5">
        <v>2</v>
      </c>
      <c r="K60" s="4"/>
      <c r="L60" s="11"/>
      <c r="M60" s="11"/>
    </row>
    <row r="61" spans="1:13" s="17" customFormat="1" ht="34.5" customHeight="1">
      <c r="A61" s="14" t="s">
        <v>15</v>
      </c>
      <c r="B61" s="14" t="s">
        <v>16</v>
      </c>
      <c r="C61" s="14" t="s">
        <v>358</v>
      </c>
      <c r="D61" s="14" t="s">
        <v>359</v>
      </c>
      <c r="E61" s="14" t="s">
        <v>360</v>
      </c>
      <c r="F61" s="14" t="s">
        <v>361</v>
      </c>
      <c r="G61" s="14" t="s">
        <v>362</v>
      </c>
      <c r="H61" s="14" t="s">
        <v>363</v>
      </c>
      <c r="I61" s="14" t="s">
        <v>364</v>
      </c>
      <c r="J61" s="15" t="s">
        <v>365</v>
      </c>
      <c r="K61" s="20"/>
      <c r="L61" s="19"/>
      <c r="M61" s="19"/>
    </row>
    <row r="62" spans="1:13" ht="34.5" customHeight="1">
      <c r="A62" s="1" t="s">
        <v>125</v>
      </c>
      <c r="B62" s="1" t="s">
        <v>126</v>
      </c>
      <c r="C62" s="1" t="s">
        <v>8</v>
      </c>
      <c r="D62" s="1" t="s">
        <v>29</v>
      </c>
      <c r="E62" s="3" t="s">
        <v>39</v>
      </c>
      <c r="F62" s="4">
        <f>E62*0.6</f>
        <v>36</v>
      </c>
      <c r="G62" s="4">
        <v>74.27</v>
      </c>
      <c r="H62" s="4">
        <f>G62*0.4</f>
        <v>29.708</v>
      </c>
      <c r="I62" s="4">
        <f>F62+H62</f>
        <v>65.708</v>
      </c>
      <c r="J62" s="5">
        <v>1</v>
      </c>
      <c r="K62" s="4"/>
      <c r="L62" s="11"/>
      <c r="M62" s="11"/>
    </row>
    <row r="63" spans="1:13" s="17" customFormat="1" ht="34.5" customHeight="1">
      <c r="A63" s="14" t="s">
        <v>15</v>
      </c>
      <c r="B63" s="14" t="s">
        <v>16</v>
      </c>
      <c r="C63" s="14" t="s">
        <v>293</v>
      </c>
      <c r="D63" s="14" t="s">
        <v>294</v>
      </c>
      <c r="E63" s="14" t="s">
        <v>295</v>
      </c>
      <c r="F63" s="14" t="s">
        <v>333</v>
      </c>
      <c r="G63" s="14" t="s">
        <v>300</v>
      </c>
      <c r="H63" s="14" t="s">
        <v>296</v>
      </c>
      <c r="I63" s="14" t="s">
        <v>299</v>
      </c>
      <c r="J63" s="15" t="s">
        <v>302</v>
      </c>
      <c r="K63" s="20"/>
      <c r="L63" s="19"/>
      <c r="M63" s="19"/>
    </row>
    <row r="64" spans="1:13" ht="34.5" customHeight="1">
      <c r="A64" s="1" t="s">
        <v>130</v>
      </c>
      <c r="B64" s="1" t="s">
        <v>131</v>
      </c>
      <c r="C64" s="1" t="s">
        <v>10</v>
      </c>
      <c r="D64" s="1" t="s">
        <v>31</v>
      </c>
      <c r="E64" s="3" t="s">
        <v>72</v>
      </c>
      <c r="F64" s="4">
        <f>E64*0.6</f>
        <v>45</v>
      </c>
      <c r="G64" s="4">
        <v>79.05</v>
      </c>
      <c r="H64" s="4">
        <f>G64*0.4</f>
        <v>31.62</v>
      </c>
      <c r="I64" s="4">
        <f>F64+H64</f>
        <v>76.62</v>
      </c>
      <c r="J64" s="5">
        <v>1</v>
      </c>
      <c r="K64" s="4"/>
      <c r="L64" s="11"/>
      <c r="M64" s="11"/>
    </row>
    <row r="65" spans="1:13" s="17" customFormat="1" ht="34.5" customHeight="1">
      <c r="A65" s="14" t="s">
        <v>15</v>
      </c>
      <c r="B65" s="14" t="s">
        <v>16</v>
      </c>
      <c r="C65" s="14" t="s">
        <v>366</v>
      </c>
      <c r="D65" s="14" t="s">
        <v>367</v>
      </c>
      <c r="E65" s="14" t="s">
        <v>368</v>
      </c>
      <c r="F65" s="14" t="s">
        <v>369</v>
      </c>
      <c r="G65" s="14" t="s">
        <v>370</v>
      </c>
      <c r="H65" s="14" t="s">
        <v>371</v>
      </c>
      <c r="I65" s="14" t="s">
        <v>372</v>
      </c>
      <c r="J65" s="15" t="s">
        <v>373</v>
      </c>
      <c r="K65" s="20"/>
      <c r="L65" s="19"/>
      <c r="M65" s="19"/>
    </row>
    <row r="66" spans="1:13" ht="34.5" customHeight="1">
      <c r="A66" s="1" t="s">
        <v>132</v>
      </c>
      <c r="B66" s="1" t="s">
        <v>133</v>
      </c>
      <c r="C66" s="1" t="s">
        <v>11</v>
      </c>
      <c r="D66" s="1" t="s">
        <v>32</v>
      </c>
      <c r="E66" s="3" t="s">
        <v>72</v>
      </c>
      <c r="F66" s="4">
        <f>E66*0.6</f>
        <v>45</v>
      </c>
      <c r="G66" s="4">
        <v>80.15</v>
      </c>
      <c r="H66" s="4">
        <f>G66*0.4</f>
        <v>32.06</v>
      </c>
      <c r="I66" s="4">
        <f>F66+H66</f>
        <v>77.06</v>
      </c>
      <c r="J66" s="5">
        <v>1</v>
      </c>
      <c r="K66" s="4"/>
      <c r="L66" s="11"/>
      <c r="M66" s="11"/>
    </row>
    <row r="67" spans="1:13" ht="34.5" customHeight="1">
      <c r="A67" s="1" t="s">
        <v>134</v>
      </c>
      <c r="B67" s="1" t="s">
        <v>135</v>
      </c>
      <c r="C67" s="1" t="s">
        <v>11</v>
      </c>
      <c r="D67" s="1" t="s">
        <v>32</v>
      </c>
      <c r="E67" s="3" t="s">
        <v>42</v>
      </c>
      <c r="F67" s="4">
        <f>E67*0.6</f>
        <v>42</v>
      </c>
      <c r="G67" s="4">
        <v>76.2</v>
      </c>
      <c r="H67" s="4">
        <f>G67*0.4</f>
        <v>30.480000000000004</v>
      </c>
      <c r="I67" s="4">
        <f>F67+H67</f>
        <v>72.48</v>
      </c>
      <c r="J67" s="5">
        <v>2</v>
      </c>
      <c r="K67" s="4"/>
      <c r="L67" s="11"/>
      <c r="M67" s="11"/>
    </row>
    <row r="68" spans="1:13" ht="34.5" customHeight="1">
      <c r="A68" s="1" t="s">
        <v>138</v>
      </c>
      <c r="B68" s="1" t="s">
        <v>139</v>
      </c>
      <c r="C68" s="1" t="s">
        <v>11</v>
      </c>
      <c r="D68" s="1" t="s">
        <v>32</v>
      </c>
      <c r="E68" s="3" t="s">
        <v>35</v>
      </c>
      <c r="F68" s="4">
        <f>E68*0.6</f>
        <v>37.8</v>
      </c>
      <c r="G68" s="4">
        <v>82.02</v>
      </c>
      <c r="H68" s="4">
        <f>G68*0.4</f>
        <v>32.808</v>
      </c>
      <c r="I68" s="4">
        <f>F68+H68</f>
        <v>70.608</v>
      </c>
      <c r="J68" s="5">
        <v>3</v>
      </c>
      <c r="K68" s="4"/>
      <c r="L68" s="11"/>
      <c r="M68" s="11"/>
    </row>
    <row r="69" spans="1:13" ht="34.5" customHeight="1">
      <c r="A69" s="1" t="s">
        <v>136</v>
      </c>
      <c r="B69" s="1" t="s">
        <v>137</v>
      </c>
      <c r="C69" s="1" t="s">
        <v>11</v>
      </c>
      <c r="D69" s="1" t="s">
        <v>32</v>
      </c>
      <c r="E69" s="3" t="s">
        <v>36</v>
      </c>
      <c r="F69" s="4">
        <f>E69*0.6</f>
        <v>39.6</v>
      </c>
      <c r="G69" s="4">
        <v>76.76</v>
      </c>
      <c r="H69" s="4">
        <f>G69*0.4</f>
        <v>30.704000000000004</v>
      </c>
      <c r="I69" s="4">
        <f>F69+H69</f>
        <v>70.304</v>
      </c>
      <c r="J69" s="5">
        <v>4</v>
      </c>
      <c r="K69" s="4"/>
      <c r="L69" s="11"/>
      <c r="M69" s="11"/>
    </row>
    <row r="70" spans="1:13" s="17" customFormat="1" ht="34.5" customHeight="1">
      <c r="A70" s="14" t="s">
        <v>15</v>
      </c>
      <c r="B70" s="14" t="s">
        <v>16</v>
      </c>
      <c r="C70" s="14" t="s">
        <v>366</v>
      </c>
      <c r="D70" s="14" t="s">
        <v>367</v>
      </c>
      <c r="E70" s="14" t="s">
        <v>368</v>
      </c>
      <c r="F70" s="14" t="s">
        <v>371</v>
      </c>
      <c r="G70" s="14" t="s">
        <v>374</v>
      </c>
      <c r="H70" s="14" t="s">
        <v>375</v>
      </c>
      <c r="I70" s="14" t="s">
        <v>370</v>
      </c>
      <c r="J70" s="21" t="s">
        <v>376</v>
      </c>
      <c r="K70" s="14" t="s">
        <v>375</v>
      </c>
      <c r="L70" s="14" t="s">
        <v>372</v>
      </c>
      <c r="M70" s="14" t="s">
        <v>373</v>
      </c>
    </row>
    <row r="71" spans="1:13" ht="34.5" customHeight="1">
      <c r="A71" s="1" t="s">
        <v>158</v>
      </c>
      <c r="B71" s="1" t="s">
        <v>159</v>
      </c>
      <c r="C71" s="1" t="s">
        <v>149</v>
      </c>
      <c r="D71" s="1" t="s">
        <v>160</v>
      </c>
      <c r="E71" s="3" t="s">
        <v>34</v>
      </c>
      <c r="F71" s="4">
        <f aca="true" t="shared" si="0" ref="F71:F88">E71*0.4</f>
        <v>27.200000000000003</v>
      </c>
      <c r="G71" s="6">
        <v>91.8</v>
      </c>
      <c r="H71" s="4">
        <f aca="true" t="shared" si="1" ref="H71:H88">G71*0.3</f>
        <v>27.54</v>
      </c>
      <c r="I71" s="4">
        <v>72.63</v>
      </c>
      <c r="J71" s="4">
        <f>I71*0.9774</f>
        <v>70.988562</v>
      </c>
      <c r="K71" s="4">
        <f aca="true" t="shared" si="2" ref="K71:K88">J71*0.3</f>
        <v>21.2965686</v>
      </c>
      <c r="L71" s="4">
        <f aca="true" t="shared" si="3" ref="L71:L88">F71+H71+K71</f>
        <v>76.03656860000001</v>
      </c>
      <c r="M71" s="4">
        <v>1</v>
      </c>
    </row>
    <row r="72" spans="1:13" ht="34.5" customHeight="1">
      <c r="A72" s="1" t="s">
        <v>161</v>
      </c>
      <c r="B72" s="1" t="s">
        <v>162</v>
      </c>
      <c r="C72" s="1" t="s">
        <v>149</v>
      </c>
      <c r="D72" s="1" t="s">
        <v>160</v>
      </c>
      <c r="E72" s="3" t="s">
        <v>34</v>
      </c>
      <c r="F72" s="4">
        <f t="shared" si="0"/>
        <v>27.200000000000003</v>
      </c>
      <c r="G72" s="6">
        <v>87.2</v>
      </c>
      <c r="H72" s="4">
        <f t="shared" si="1"/>
        <v>26.16</v>
      </c>
      <c r="I72" s="4">
        <v>73.23</v>
      </c>
      <c r="J72" s="4">
        <f>I72*1.02687</f>
        <v>75.1976901</v>
      </c>
      <c r="K72" s="4">
        <f t="shared" si="2"/>
        <v>22.55930703</v>
      </c>
      <c r="L72" s="4">
        <f t="shared" si="3"/>
        <v>75.91930703</v>
      </c>
      <c r="M72" s="4">
        <v>2</v>
      </c>
    </row>
    <row r="73" spans="1:13" ht="34.5" customHeight="1">
      <c r="A73" s="1" t="s">
        <v>163</v>
      </c>
      <c r="B73" s="1" t="s">
        <v>164</v>
      </c>
      <c r="C73" s="1" t="s">
        <v>149</v>
      </c>
      <c r="D73" s="1" t="s">
        <v>160</v>
      </c>
      <c r="E73" s="3" t="s">
        <v>34</v>
      </c>
      <c r="F73" s="4">
        <f t="shared" si="0"/>
        <v>27.200000000000003</v>
      </c>
      <c r="G73" s="6">
        <v>87.6</v>
      </c>
      <c r="H73" s="4">
        <f t="shared" si="1"/>
        <v>26.279999999999998</v>
      </c>
      <c r="I73" s="4">
        <v>75.54</v>
      </c>
      <c r="J73" s="4">
        <f>I73*0.9774</f>
        <v>73.83279600000002</v>
      </c>
      <c r="K73" s="4">
        <f t="shared" si="2"/>
        <v>22.149838800000005</v>
      </c>
      <c r="L73" s="4">
        <f t="shared" si="3"/>
        <v>75.62983880000002</v>
      </c>
      <c r="M73" s="4">
        <v>3</v>
      </c>
    </row>
    <row r="74" spans="1:13" ht="34.5" customHeight="1">
      <c r="A74" s="1" t="s">
        <v>165</v>
      </c>
      <c r="B74" s="1" t="s">
        <v>166</v>
      </c>
      <c r="C74" s="1" t="s">
        <v>149</v>
      </c>
      <c r="D74" s="1" t="s">
        <v>160</v>
      </c>
      <c r="E74" s="3" t="s">
        <v>35</v>
      </c>
      <c r="F74" s="4">
        <f t="shared" si="0"/>
        <v>25.200000000000003</v>
      </c>
      <c r="G74" s="6">
        <v>89.2</v>
      </c>
      <c r="H74" s="4">
        <f t="shared" si="1"/>
        <v>26.76</v>
      </c>
      <c r="I74" s="4">
        <v>75.22</v>
      </c>
      <c r="J74" s="4">
        <f>I74*1.02687</f>
        <v>77.2411614</v>
      </c>
      <c r="K74" s="4">
        <f t="shared" si="2"/>
        <v>23.17234842</v>
      </c>
      <c r="L74" s="4">
        <f t="shared" si="3"/>
        <v>75.13234842</v>
      </c>
      <c r="M74" s="4">
        <v>4</v>
      </c>
    </row>
    <row r="75" spans="1:13" ht="34.5" customHeight="1">
      <c r="A75" s="1" t="s">
        <v>167</v>
      </c>
      <c r="B75" s="1" t="s">
        <v>168</v>
      </c>
      <c r="C75" s="1" t="s">
        <v>149</v>
      </c>
      <c r="D75" s="1" t="s">
        <v>160</v>
      </c>
      <c r="E75" s="3" t="s">
        <v>37</v>
      </c>
      <c r="F75" s="4">
        <f t="shared" si="0"/>
        <v>26</v>
      </c>
      <c r="G75" s="6">
        <v>87.2</v>
      </c>
      <c r="H75" s="4">
        <f t="shared" si="1"/>
        <v>26.16</v>
      </c>
      <c r="I75" s="4">
        <v>74.92</v>
      </c>
      <c r="J75" s="4">
        <f>I75*0.9774</f>
        <v>73.226808</v>
      </c>
      <c r="K75" s="4">
        <f t="shared" si="2"/>
        <v>21.9680424</v>
      </c>
      <c r="L75" s="4">
        <f t="shared" si="3"/>
        <v>74.1280424</v>
      </c>
      <c r="M75" s="4">
        <v>5</v>
      </c>
    </row>
    <row r="76" spans="1:13" ht="34.5" customHeight="1">
      <c r="A76" s="1" t="s">
        <v>169</v>
      </c>
      <c r="B76" s="1" t="s">
        <v>170</v>
      </c>
      <c r="C76" s="1" t="s">
        <v>149</v>
      </c>
      <c r="D76" s="1" t="s">
        <v>160</v>
      </c>
      <c r="E76" s="3" t="s">
        <v>50</v>
      </c>
      <c r="F76" s="4">
        <f t="shared" si="0"/>
        <v>24.8</v>
      </c>
      <c r="G76" s="6">
        <v>87</v>
      </c>
      <c r="H76" s="4">
        <f t="shared" si="1"/>
        <v>26.099999999999998</v>
      </c>
      <c r="I76" s="4">
        <v>78.15</v>
      </c>
      <c r="J76" s="4">
        <f>I76*0.9774</f>
        <v>76.38381000000001</v>
      </c>
      <c r="K76" s="4">
        <f t="shared" si="2"/>
        <v>22.915143000000004</v>
      </c>
      <c r="L76" s="4">
        <f t="shared" si="3"/>
        <v>73.815143</v>
      </c>
      <c r="M76" s="4">
        <v>6</v>
      </c>
    </row>
    <row r="77" spans="1:13" ht="34.5" customHeight="1">
      <c r="A77" s="1" t="s">
        <v>171</v>
      </c>
      <c r="B77" s="1" t="s">
        <v>172</v>
      </c>
      <c r="C77" s="1" t="s">
        <v>149</v>
      </c>
      <c r="D77" s="1" t="s">
        <v>160</v>
      </c>
      <c r="E77" s="3" t="s">
        <v>39</v>
      </c>
      <c r="F77" s="4">
        <f t="shared" si="0"/>
        <v>24</v>
      </c>
      <c r="G77" s="6">
        <v>84.6</v>
      </c>
      <c r="H77" s="4">
        <f t="shared" si="1"/>
        <v>25.38</v>
      </c>
      <c r="I77" s="4">
        <v>76.09</v>
      </c>
      <c r="J77" s="4">
        <f>I77*1.02687</f>
        <v>78.1345383</v>
      </c>
      <c r="K77" s="4">
        <f t="shared" si="2"/>
        <v>23.44036149</v>
      </c>
      <c r="L77" s="4">
        <f t="shared" si="3"/>
        <v>72.82036149</v>
      </c>
      <c r="M77" s="4">
        <v>7</v>
      </c>
    </row>
    <row r="78" spans="1:13" ht="34.5" customHeight="1">
      <c r="A78" s="1" t="s">
        <v>173</v>
      </c>
      <c r="B78" s="1" t="s">
        <v>174</v>
      </c>
      <c r="C78" s="1" t="s">
        <v>149</v>
      </c>
      <c r="D78" s="1" t="s">
        <v>160</v>
      </c>
      <c r="E78" s="3" t="s">
        <v>35</v>
      </c>
      <c r="F78" s="4">
        <f t="shared" si="0"/>
        <v>25.200000000000003</v>
      </c>
      <c r="G78" s="6">
        <v>81</v>
      </c>
      <c r="H78" s="4">
        <f t="shared" si="1"/>
        <v>24.3</v>
      </c>
      <c r="I78" s="4">
        <v>74.67</v>
      </c>
      <c r="J78" s="4">
        <f>I78*1.02687</f>
        <v>76.6763829</v>
      </c>
      <c r="K78" s="4">
        <f t="shared" si="2"/>
        <v>23.002914869999998</v>
      </c>
      <c r="L78" s="4">
        <f t="shared" si="3"/>
        <v>72.50291487</v>
      </c>
      <c r="M78" s="4">
        <v>8</v>
      </c>
    </row>
    <row r="79" spans="1:13" ht="34.5" customHeight="1">
      <c r="A79" s="1" t="s">
        <v>175</v>
      </c>
      <c r="B79" s="1" t="s">
        <v>176</v>
      </c>
      <c r="C79" s="1" t="s">
        <v>149</v>
      </c>
      <c r="D79" s="1" t="s">
        <v>160</v>
      </c>
      <c r="E79" s="3" t="s">
        <v>177</v>
      </c>
      <c r="F79" s="4">
        <f t="shared" si="0"/>
        <v>23.6</v>
      </c>
      <c r="G79" s="6">
        <v>87.8</v>
      </c>
      <c r="H79" s="4">
        <f t="shared" si="1"/>
        <v>26.34</v>
      </c>
      <c r="I79" s="4">
        <v>73.13</v>
      </c>
      <c r="J79" s="4">
        <f>I79*1.02687</f>
        <v>75.09500309999999</v>
      </c>
      <c r="K79" s="4">
        <f t="shared" si="2"/>
        <v>22.528500929999996</v>
      </c>
      <c r="L79" s="4">
        <f t="shared" si="3"/>
        <v>72.46850092999999</v>
      </c>
      <c r="M79" s="4">
        <v>9</v>
      </c>
    </row>
    <row r="80" spans="1:13" ht="34.5" customHeight="1">
      <c r="A80" s="1" t="s">
        <v>178</v>
      </c>
      <c r="B80" s="1" t="s">
        <v>179</v>
      </c>
      <c r="C80" s="1" t="s">
        <v>149</v>
      </c>
      <c r="D80" s="1" t="s">
        <v>160</v>
      </c>
      <c r="E80" s="3" t="s">
        <v>50</v>
      </c>
      <c r="F80" s="4">
        <f t="shared" si="0"/>
        <v>24.8</v>
      </c>
      <c r="G80" s="6">
        <v>81.4</v>
      </c>
      <c r="H80" s="4">
        <f t="shared" si="1"/>
        <v>24.42</v>
      </c>
      <c r="I80" s="4">
        <v>72.64</v>
      </c>
      <c r="J80" s="4">
        <f>I80*0.9774</f>
        <v>70.99833600000001</v>
      </c>
      <c r="K80" s="4">
        <f t="shared" si="2"/>
        <v>21.2995008</v>
      </c>
      <c r="L80" s="4">
        <f t="shared" si="3"/>
        <v>70.5195008</v>
      </c>
      <c r="M80" s="4">
        <v>10</v>
      </c>
    </row>
    <row r="81" spans="1:13" ht="34.5" customHeight="1">
      <c r="A81" s="1" t="s">
        <v>180</v>
      </c>
      <c r="B81" s="1" t="s">
        <v>181</v>
      </c>
      <c r="C81" s="1" t="s">
        <v>149</v>
      </c>
      <c r="D81" s="1" t="s">
        <v>160</v>
      </c>
      <c r="E81" s="3" t="s">
        <v>37</v>
      </c>
      <c r="F81" s="4">
        <f t="shared" si="0"/>
        <v>26</v>
      </c>
      <c r="G81" s="6">
        <v>67.8</v>
      </c>
      <c r="H81" s="4">
        <f t="shared" si="1"/>
        <v>20.34</v>
      </c>
      <c r="I81" s="4">
        <v>81.74</v>
      </c>
      <c r="J81" s="4">
        <f>I81*0.9774</f>
        <v>79.892676</v>
      </c>
      <c r="K81" s="4">
        <f t="shared" si="2"/>
        <v>23.967802799999998</v>
      </c>
      <c r="L81" s="4">
        <f t="shared" si="3"/>
        <v>70.3078028</v>
      </c>
      <c r="M81" s="4">
        <v>11</v>
      </c>
    </row>
    <row r="82" spans="1:13" ht="34.5" customHeight="1">
      <c r="A82" s="1" t="s">
        <v>182</v>
      </c>
      <c r="B82" s="1" t="s">
        <v>183</v>
      </c>
      <c r="C82" s="1" t="s">
        <v>149</v>
      </c>
      <c r="D82" s="1" t="s">
        <v>160</v>
      </c>
      <c r="E82" s="3" t="s">
        <v>42</v>
      </c>
      <c r="F82" s="4">
        <f t="shared" si="0"/>
        <v>28</v>
      </c>
      <c r="G82" s="4">
        <v>65.6</v>
      </c>
      <c r="H82" s="4">
        <f t="shared" si="1"/>
        <v>19.679999999999996</v>
      </c>
      <c r="I82" s="4">
        <v>74.49</v>
      </c>
      <c r="J82" s="4">
        <f>I82*0.9774</f>
        <v>72.806526</v>
      </c>
      <c r="K82" s="4">
        <f t="shared" si="2"/>
        <v>21.8419578</v>
      </c>
      <c r="L82" s="4">
        <f t="shared" si="3"/>
        <v>69.5219578</v>
      </c>
      <c r="M82" s="4">
        <v>12</v>
      </c>
    </row>
    <row r="83" spans="1:13" ht="34.5" customHeight="1">
      <c r="A83" s="1" t="s">
        <v>184</v>
      </c>
      <c r="B83" s="1" t="s">
        <v>185</v>
      </c>
      <c r="C83" s="1" t="s">
        <v>149</v>
      </c>
      <c r="D83" s="1" t="s">
        <v>160</v>
      </c>
      <c r="E83" s="3" t="s">
        <v>36</v>
      </c>
      <c r="F83" s="4">
        <f t="shared" si="0"/>
        <v>26.400000000000002</v>
      </c>
      <c r="G83" s="6">
        <v>71</v>
      </c>
      <c r="H83" s="4">
        <f t="shared" si="1"/>
        <v>21.3</v>
      </c>
      <c r="I83" s="4">
        <v>70.44</v>
      </c>
      <c r="J83" s="4">
        <f>I83*1.02687</f>
        <v>72.3327228</v>
      </c>
      <c r="K83" s="4">
        <f t="shared" si="2"/>
        <v>21.69981684</v>
      </c>
      <c r="L83" s="4">
        <f t="shared" si="3"/>
        <v>69.39981684</v>
      </c>
      <c r="M83" s="4">
        <v>13</v>
      </c>
    </row>
    <row r="84" spans="1:13" ht="34.5" customHeight="1">
      <c r="A84" s="1" t="s">
        <v>186</v>
      </c>
      <c r="B84" s="1" t="s">
        <v>187</v>
      </c>
      <c r="C84" s="1" t="s">
        <v>149</v>
      </c>
      <c r="D84" s="1" t="s">
        <v>160</v>
      </c>
      <c r="E84" s="3" t="s">
        <v>188</v>
      </c>
      <c r="F84" s="4">
        <f t="shared" si="0"/>
        <v>22.400000000000002</v>
      </c>
      <c r="G84" s="6">
        <v>78.8</v>
      </c>
      <c r="H84" s="4">
        <f t="shared" si="1"/>
        <v>23.639999999999997</v>
      </c>
      <c r="I84" s="4">
        <v>78.69</v>
      </c>
      <c r="J84" s="4">
        <f>I84*0.9774</f>
        <v>76.911606</v>
      </c>
      <c r="K84" s="4">
        <f t="shared" si="2"/>
        <v>23.0734818</v>
      </c>
      <c r="L84" s="4">
        <f t="shared" si="3"/>
        <v>69.1134818</v>
      </c>
      <c r="M84" s="4">
        <v>14</v>
      </c>
    </row>
    <row r="85" spans="1:13" ht="34.5" customHeight="1">
      <c r="A85" s="1" t="s">
        <v>189</v>
      </c>
      <c r="B85" s="1" t="s">
        <v>190</v>
      </c>
      <c r="C85" s="1" t="s">
        <v>149</v>
      </c>
      <c r="D85" s="1" t="s">
        <v>160</v>
      </c>
      <c r="E85" s="3" t="s">
        <v>36</v>
      </c>
      <c r="F85" s="4">
        <f t="shared" si="0"/>
        <v>26.400000000000002</v>
      </c>
      <c r="G85" s="6">
        <v>68.8</v>
      </c>
      <c r="H85" s="4">
        <f t="shared" si="1"/>
        <v>20.639999999999997</v>
      </c>
      <c r="I85" s="4">
        <v>75.03</v>
      </c>
      <c r="J85" s="4">
        <f>I85*0.9774</f>
        <v>73.334322</v>
      </c>
      <c r="K85" s="4">
        <f t="shared" si="2"/>
        <v>22.0002966</v>
      </c>
      <c r="L85" s="4">
        <f t="shared" si="3"/>
        <v>69.0402966</v>
      </c>
      <c r="M85" s="4">
        <v>15</v>
      </c>
    </row>
    <row r="86" spans="1:13" ht="34.5" customHeight="1">
      <c r="A86" s="1" t="s">
        <v>191</v>
      </c>
      <c r="B86" s="1" t="s">
        <v>192</v>
      </c>
      <c r="C86" s="1" t="s">
        <v>149</v>
      </c>
      <c r="D86" s="1" t="s">
        <v>160</v>
      </c>
      <c r="E86" s="3" t="s">
        <v>193</v>
      </c>
      <c r="F86" s="4">
        <f t="shared" si="0"/>
        <v>28.8</v>
      </c>
      <c r="G86" s="4">
        <v>61.4</v>
      </c>
      <c r="H86" s="4">
        <f t="shared" si="1"/>
        <v>18.419999999999998</v>
      </c>
      <c r="I86" s="4">
        <v>70.68</v>
      </c>
      <c r="J86" s="4">
        <f>I86*1.02687</f>
        <v>72.57917160000001</v>
      </c>
      <c r="K86" s="4">
        <f t="shared" si="2"/>
        <v>21.77375148</v>
      </c>
      <c r="L86" s="4">
        <f t="shared" si="3"/>
        <v>68.99375148</v>
      </c>
      <c r="M86" s="4">
        <v>16</v>
      </c>
    </row>
    <row r="87" spans="1:13" ht="34.5" customHeight="1">
      <c r="A87" s="1" t="s">
        <v>194</v>
      </c>
      <c r="B87" s="1" t="s">
        <v>195</v>
      </c>
      <c r="C87" s="1" t="s">
        <v>149</v>
      </c>
      <c r="D87" s="1" t="s">
        <v>160</v>
      </c>
      <c r="E87" s="3" t="s">
        <v>42</v>
      </c>
      <c r="F87" s="4">
        <f t="shared" si="0"/>
        <v>28</v>
      </c>
      <c r="G87" s="4">
        <v>59.6</v>
      </c>
      <c r="H87" s="4">
        <f t="shared" si="1"/>
        <v>17.88</v>
      </c>
      <c r="I87" s="4">
        <v>77.07</v>
      </c>
      <c r="J87" s="4">
        <f>I87*0.9774</f>
        <v>75.32821799999999</v>
      </c>
      <c r="K87" s="4">
        <f t="shared" si="2"/>
        <v>22.5984654</v>
      </c>
      <c r="L87" s="4">
        <f t="shared" si="3"/>
        <v>68.47846539999999</v>
      </c>
      <c r="M87" s="4">
        <v>17</v>
      </c>
    </row>
    <row r="88" spans="1:13" ht="34.5" customHeight="1">
      <c r="A88" s="1" t="s">
        <v>196</v>
      </c>
      <c r="B88" s="1" t="s">
        <v>197</v>
      </c>
      <c r="C88" s="1" t="s">
        <v>149</v>
      </c>
      <c r="D88" s="1" t="s">
        <v>160</v>
      </c>
      <c r="E88" s="3" t="s">
        <v>41</v>
      </c>
      <c r="F88" s="4">
        <f t="shared" si="0"/>
        <v>26.8</v>
      </c>
      <c r="G88" s="6">
        <v>63.2</v>
      </c>
      <c r="H88" s="4">
        <f t="shared" si="1"/>
        <v>18.96</v>
      </c>
      <c r="I88" s="4">
        <v>76.74</v>
      </c>
      <c r="J88" s="4">
        <f>I88*0.9774</f>
        <v>75.005676</v>
      </c>
      <c r="K88" s="4">
        <f t="shared" si="2"/>
        <v>22.501702799999997</v>
      </c>
      <c r="L88" s="4">
        <f t="shared" si="3"/>
        <v>68.2617028</v>
      </c>
      <c r="M88" s="4">
        <v>18</v>
      </c>
    </row>
    <row r="89" spans="1:13" s="17" customFormat="1" ht="34.5" customHeight="1">
      <c r="A89" s="14" t="s">
        <v>15</v>
      </c>
      <c r="B89" s="14" t="s">
        <v>16</v>
      </c>
      <c r="C89" s="14" t="s">
        <v>0</v>
      </c>
      <c r="D89" s="14" t="s">
        <v>142</v>
      </c>
      <c r="E89" s="14" t="s">
        <v>49</v>
      </c>
      <c r="F89" s="14" t="s">
        <v>46</v>
      </c>
      <c r="G89" s="14" t="s">
        <v>45</v>
      </c>
      <c r="H89" s="14" t="s">
        <v>44</v>
      </c>
      <c r="I89" s="14" t="s">
        <v>147</v>
      </c>
      <c r="J89" s="21" t="s">
        <v>157</v>
      </c>
      <c r="K89" s="14" t="s">
        <v>44</v>
      </c>
      <c r="L89" s="14" t="s">
        <v>47</v>
      </c>
      <c r="M89" s="14" t="s">
        <v>48</v>
      </c>
    </row>
    <row r="90" spans="1:13" ht="34.5" customHeight="1">
      <c r="A90" s="1" t="s">
        <v>198</v>
      </c>
      <c r="B90" s="1" t="s">
        <v>199</v>
      </c>
      <c r="C90" s="1" t="s">
        <v>149</v>
      </c>
      <c r="D90" s="1" t="s">
        <v>242</v>
      </c>
      <c r="E90" s="3" t="s">
        <v>61</v>
      </c>
      <c r="F90" s="4">
        <f aca="true" t="shared" si="4" ref="F90:F110">E90*0.4</f>
        <v>28.400000000000002</v>
      </c>
      <c r="G90" s="6">
        <v>90.6</v>
      </c>
      <c r="H90" s="4">
        <f aca="true" t="shared" si="5" ref="H90:H110">G90*0.3</f>
        <v>27.179999999999996</v>
      </c>
      <c r="I90" s="4">
        <v>78.73</v>
      </c>
      <c r="J90" s="4">
        <f>I90*1.00405</f>
        <v>79.04885650000001</v>
      </c>
      <c r="K90" s="4">
        <f aca="true" t="shared" si="6" ref="K90:K110">J90*0.3</f>
        <v>23.714656950000002</v>
      </c>
      <c r="L90" s="4">
        <f aca="true" t="shared" si="7" ref="L90:L110">F90+H90+K90</f>
        <v>79.29465695</v>
      </c>
      <c r="M90" s="4">
        <v>1</v>
      </c>
    </row>
    <row r="91" spans="1:13" ht="34.5" customHeight="1">
      <c r="A91" s="1" t="s">
        <v>200</v>
      </c>
      <c r="B91" s="1" t="s">
        <v>201</v>
      </c>
      <c r="C91" s="1" t="s">
        <v>149</v>
      </c>
      <c r="D91" s="1" t="s">
        <v>242</v>
      </c>
      <c r="E91" s="3" t="s">
        <v>41</v>
      </c>
      <c r="F91" s="4">
        <f t="shared" si="4"/>
        <v>26.8</v>
      </c>
      <c r="G91" s="6">
        <v>91</v>
      </c>
      <c r="H91" s="4">
        <f t="shared" si="5"/>
        <v>27.3</v>
      </c>
      <c r="I91" s="4">
        <v>81.43</v>
      </c>
      <c r="J91" s="4">
        <f>I91*1.00405</f>
        <v>81.75979150000002</v>
      </c>
      <c r="K91" s="4">
        <f t="shared" si="6"/>
        <v>24.527937450000007</v>
      </c>
      <c r="L91" s="4">
        <f t="shared" si="7"/>
        <v>78.62793745</v>
      </c>
      <c r="M91" s="4">
        <v>2</v>
      </c>
    </row>
    <row r="92" spans="1:13" ht="34.5" customHeight="1">
      <c r="A92" s="1" t="s">
        <v>202</v>
      </c>
      <c r="B92" s="1" t="s">
        <v>203</v>
      </c>
      <c r="C92" s="1" t="s">
        <v>149</v>
      </c>
      <c r="D92" s="1" t="s">
        <v>242</v>
      </c>
      <c r="E92" s="3" t="s">
        <v>39</v>
      </c>
      <c r="F92" s="4">
        <f t="shared" si="4"/>
        <v>24</v>
      </c>
      <c r="G92" s="6">
        <v>94.8</v>
      </c>
      <c r="H92" s="4">
        <f t="shared" si="5"/>
        <v>28.439999999999998</v>
      </c>
      <c r="I92" s="4">
        <v>81.47</v>
      </c>
      <c r="J92" s="4">
        <f>I92*1.00405</f>
        <v>81.7999535</v>
      </c>
      <c r="K92" s="4">
        <f t="shared" si="6"/>
        <v>24.53998605</v>
      </c>
      <c r="L92" s="4">
        <f t="shared" si="7"/>
        <v>76.97998605</v>
      </c>
      <c r="M92" s="4">
        <v>3</v>
      </c>
    </row>
    <row r="93" spans="1:13" ht="34.5" customHeight="1">
      <c r="A93" s="1" t="s">
        <v>204</v>
      </c>
      <c r="B93" s="1" t="s">
        <v>205</v>
      </c>
      <c r="C93" s="1" t="s">
        <v>149</v>
      </c>
      <c r="D93" s="1" t="s">
        <v>242</v>
      </c>
      <c r="E93" s="3" t="s">
        <v>53</v>
      </c>
      <c r="F93" s="4">
        <f t="shared" si="4"/>
        <v>25.6</v>
      </c>
      <c r="G93" s="6">
        <v>93.6</v>
      </c>
      <c r="H93" s="4">
        <f t="shared" si="5"/>
        <v>28.08</v>
      </c>
      <c r="I93" s="4">
        <v>76.17</v>
      </c>
      <c r="J93" s="4">
        <f aca="true" t="shared" si="8" ref="J93:J98">I93*0.99489</f>
        <v>75.78077130000001</v>
      </c>
      <c r="K93" s="4">
        <f t="shared" si="6"/>
        <v>22.73423139</v>
      </c>
      <c r="L93" s="4">
        <f t="shared" si="7"/>
        <v>76.41423139</v>
      </c>
      <c r="M93" s="4">
        <v>4</v>
      </c>
    </row>
    <row r="94" spans="1:13" ht="34.5" customHeight="1">
      <c r="A94" s="1" t="s">
        <v>206</v>
      </c>
      <c r="B94" s="1" t="s">
        <v>207</v>
      </c>
      <c r="C94" s="1" t="s">
        <v>149</v>
      </c>
      <c r="D94" s="1" t="s">
        <v>242</v>
      </c>
      <c r="E94" s="3" t="s">
        <v>34</v>
      </c>
      <c r="F94" s="4">
        <f t="shared" si="4"/>
        <v>27.200000000000003</v>
      </c>
      <c r="G94" s="6">
        <v>87.4</v>
      </c>
      <c r="H94" s="4">
        <f t="shared" si="5"/>
        <v>26.220000000000002</v>
      </c>
      <c r="I94" s="4">
        <v>74.87</v>
      </c>
      <c r="J94" s="4">
        <f t="shared" si="8"/>
        <v>74.48741430000001</v>
      </c>
      <c r="K94" s="4">
        <f t="shared" si="6"/>
        <v>22.346224290000002</v>
      </c>
      <c r="L94" s="4">
        <f t="shared" si="7"/>
        <v>75.76622429</v>
      </c>
      <c r="M94" s="4">
        <v>5</v>
      </c>
    </row>
    <row r="95" spans="1:13" ht="34.5" customHeight="1">
      <c r="A95" s="1" t="s">
        <v>208</v>
      </c>
      <c r="B95" s="1" t="s">
        <v>209</v>
      </c>
      <c r="C95" s="1" t="s">
        <v>149</v>
      </c>
      <c r="D95" s="1" t="s">
        <v>242</v>
      </c>
      <c r="E95" s="3" t="s">
        <v>193</v>
      </c>
      <c r="F95" s="4">
        <f t="shared" si="4"/>
        <v>28.8</v>
      </c>
      <c r="G95" s="6">
        <v>80</v>
      </c>
      <c r="H95" s="4">
        <f t="shared" si="5"/>
        <v>24</v>
      </c>
      <c r="I95" s="4">
        <v>75.83</v>
      </c>
      <c r="J95" s="4">
        <f t="shared" si="8"/>
        <v>75.4425087</v>
      </c>
      <c r="K95" s="4">
        <f t="shared" si="6"/>
        <v>22.63275261</v>
      </c>
      <c r="L95" s="4">
        <f t="shared" si="7"/>
        <v>75.43275261</v>
      </c>
      <c r="M95" s="4">
        <v>6</v>
      </c>
    </row>
    <row r="96" spans="1:13" ht="34.5" customHeight="1">
      <c r="A96" s="1" t="s">
        <v>210</v>
      </c>
      <c r="B96" s="1" t="s">
        <v>211</v>
      </c>
      <c r="C96" s="1" t="s">
        <v>149</v>
      </c>
      <c r="D96" s="1" t="s">
        <v>242</v>
      </c>
      <c r="E96" s="3" t="s">
        <v>37</v>
      </c>
      <c r="F96" s="4">
        <f t="shared" si="4"/>
        <v>26</v>
      </c>
      <c r="G96" s="6">
        <v>90.8</v>
      </c>
      <c r="H96" s="4">
        <f t="shared" si="5"/>
        <v>27.24</v>
      </c>
      <c r="I96" s="4">
        <v>74.19</v>
      </c>
      <c r="J96" s="4">
        <f t="shared" si="8"/>
        <v>73.8108891</v>
      </c>
      <c r="K96" s="4">
        <f t="shared" si="6"/>
        <v>22.143266729999997</v>
      </c>
      <c r="L96" s="4">
        <f t="shared" si="7"/>
        <v>75.38326672999999</v>
      </c>
      <c r="M96" s="4">
        <v>7</v>
      </c>
    </row>
    <row r="97" spans="1:13" ht="34.5" customHeight="1">
      <c r="A97" s="1" t="s">
        <v>212</v>
      </c>
      <c r="B97" s="1" t="s">
        <v>213</v>
      </c>
      <c r="C97" s="1" t="s">
        <v>149</v>
      </c>
      <c r="D97" s="1" t="s">
        <v>242</v>
      </c>
      <c r="E97" s="3" t="s">
        <v>36</v>
      </c>
      <c r="F97" s="4">
        <f t="shared" si="4"/>
        <v>26.400000000000002</v>
      </c>
      <c r="G97" s="6">
        <v>86.2</v>
      </c>
      <c r="H97" s="4">
        <f t="shared" si="5"/>
        <v>25.86</v>
      </c>
      <c r="I97" s="4">
        <v>76.15</v>
      </c>
      <c r="J97" s="4">
        <f t="shared" si="8"/>
        <v>75.76087350000002</v>
      </c>
      <c r="K97" s="4">
        <f t="shared" si="6"/>
        <v>22.728262050000005</v>
      </c>
      <c r="L97" s="4">
        <f t="shared" si="7"/>
        <v>74.98826205</v>
      </c>
      <c r="M97" s="4">
        <v>8</v>
      </c>
    </row>
    <row r="98" spans="1:13" ht="34.5" customHeight="1">
      <c r="A98" s="1" t="s">
        <v>214</v>
      </c>
      <c r="B98" s="1" t="s">
        <v>215</v>
      </c>
      <c r="C98" s="1" t="s">
        <v>149</v>
      </c>
      <c r="D98" s="1" t="s">
        <v>242</v>
      </c>
      <c r="E98" s="3" t="s">
        <v>37</v>
      </c>
      <c r="F98" s="4">
        <f t="shared" si="4"/>
        <v>26</v>
      </c>
      <c r="G98" s="6">
        <v>87.4</v>
      </c>
      <c r="H98" s="4">
        <f t="shared" si="5"/>
        <v>26.220000000000002</v>
      </c>
      <c r="I98" s="4">
        <v>76.19</v>
      </c>
      <c r="J98" s="4">
        <f t="shared" si="8"/>
        <v>75.80066910000001</v>
      </c>
      <c r="K98" s="4">
        <f t="shared" si="6"/>
        <v>22.74020073</v>
      </c>
      <c r="L98" s="4">
        <f t="shared" si="7"/>
        <v>74.96020073</v>
      </c>
      <c r="M98" s="4">
        <v>9</v>
      </c>
    </row>
    <row r="99" spans="1:13" ht="34.5" customHeight="1">
      <c r="A99" s="1" t="s">
        <v>216</v>
      </c>
      <c r="B99" s="1" t="s">
        <v>217</v>
      </c>
      <c r="C99" s="1" t="s">
        <v>149</v>
      </c>
      <c r="D99" s="1" t="s">
        <v>242</v>
      </c>
      <c r="E99" s="3" t="s">
        <v>53</v>
      </c>
      <c r="F99" s="4">
        <f t="shared" si="4"/>
        <v>25.6</v>
      </c>
      <c r="G99" s="6">
        <v>91.2</v>
      </c>
      <c r="H99" s="4">
        <f t="shared" si="5"/>
        <v>27.36</v>
      </c>
      <c r="I99" s="4">
        <v>73</v>
      </c>
      <c r="J99" s="4">
        <f>I99*1.00405</f>
        <v>73.29565000000001</v>
      </c>
      <c r="K99" s="4">
        <f t="shared" si="6"/>
        <v>21.988695000000003</v>
      </c>
      <c r="L99" s="4">
        <f t="shared" si="7"/>
        <v>74.948695</v>
      </c>
      <c r="M99" s="4">
        <v>10</v>
      </c>
    </row>
    <row r="100" spans="1:13" ht="34.5" customHeight="1">
      <c r="A100" s="1" t="s">
        <v>218</v>
      </c>
      <c r="B100" s="1" t="s">
        <v>219</v>
      </c>
      <c r="C100" s="1" t="s">
        <v>149</v>
      </c>
      <c r="D100" s="1" t="s">
        <v>242</v>
      </c>
      <c r="E100" s="3" t="s">
        <v>36</v>
      </c>
      <c r="F100" s="4">
        <f t="shared" si="4"/>
        <v>26.400000000000002</v>
      </c>
      <c r="G100" s="6">
        <v>87.8</v>
      </c>
      <c r="H100" s="4">
        <f t="shared" si="5"/>
        <v>26.34</v>
      </c>
      <c r="I100" s="4">
        <v>72.97</v>
      </c>
      <c r="J100" s="4">
        <f>I100*0.99489</f>
        <v>72.5971233</v>
      </c>
      <c r="K100" s="4">
        <f t="shared" si="6"/>
        <v>21.77913699</v>
      </c>
      <c r="L100" s="4">
        <f t="shared" si="7"/>
        <v>74.51913699</v>
      </c>
      <c r="M100" s="4">
        <v>11</v>
      </c>
    </row>
    <row r="101" spans="1:13" ht="34.5" customHeight="1">
      <c r="A101" s="1" t="s">
        <v>220</v>
      </c>
      <c r="B101" s="1" t="s">
        <v>221</v>
      </c>
      <c r="C101" s="1" t="s">
        <v>149</v>
      </c>
      <c r="D101" s="1" t="s">
        <v>242</v>
      </c>
      <c r="E101" s="3" t="s">
        <v>36</v>
      </c>
      <c r="F101" s="4">
        <f t="shared" si="4"/>
        <v>26.400000000000002</v>
      </c>
      <c r="G101" s="6">
        <v>87.8</v>
      </c>
      <c r="H101" s="4">
        <f t="shared" si="5"/>
        <v>26.34</v>
      </c>
      <c r="I101" s="4">
        <v>70.79</v>
      </c>
      <c r="J101" s="4">
        <f>I101*1.00405</f>
        <v>71.07669950000002</v>
      </c>
      <c r="K101" s="4">
        <f t="shared" si="6"/>
        <v>21.323009850000005</v>
      </c>
      <c r="L101" s="4">
        <f t="shared" si="7"/>
        <v>74.06300985000001</v>
      </c>
      <c r="M101" s="4">
        <v>12</v>
      </c>
    </row>
    <row r="102" spans="1:13" ht="34.5" customHeight="1">
      <c r="A102" s="1" t="s">
        <v>222</v>
      </c>
      <c r="B102" s="1" t="s">
        <v>223</v>
      </c>
      <c r="C102" s="1" t="s">
        <v>149</v>
      </c>
      <c r="D102" s="1" t="s">
        <v>242</v>
      </c>
      <c r="E102" s="3" t="s">
        <v>50</v>
      </c>
      <c r="F102" s="4">
        <f t="shared" si="4"/>
        <v>24.8</v>
      </c>
      <c r="G102" s="6">
        <v>86.2</v>
      </c>
      <c r="H102" s="4">
        <f t="shared" si="5"/>
        <v>25.86</v>
      </c>
      <c r="I102" s="4">
        <v>75.4</v>
      </c>
      <c r="J102" s="4">
        <f>I102*0.99489</f>
        <v>75.014706</v>
      </c>
      <c r="K102" s="4">
        <f t="shared" si="6"/>
        <v>22.5044118</v>
      </c>
      <c r="L102" s="4">
        <f t="shared" si="7"/>
        <v>73.1644118</v>
      </c>
      <c r="M102" s="4">
        <v>13</v>
      </c>
    </row>
    <row r="103" spans="1:13" ht="34.5" customHeight="1">
      <c r="A103" s="1" t="s">
        <v>224</v>
      </c>
      <c r="B103" s="1" t="s">
        <v>225</v>
      </c>
      <c r="C103" s="1" t="s">
        <v>149</v>
      </c>
      <c r="D103" s="1" t="s">
        <v>242</v>
      </c>
      <c r="E103" s="3" t="s">
        <v>188</v>
      </c>
      <c r="F103" s="4">
        <f t="shared" si="4"/>
        <v>22.400000000000002</v>
      </c>
      <c r="G103" s="6">
        <v>91.4</v>
      </c>
      <c r="H103" s="4">
        <f t="shared" si="5"/>
        <v>27.42</v>
      </c>
      <c r="I103" s="4">
        <v>77.3</v>
      </c>
      <c r="J103" s="4">
        <f>I103*0.99489</f>
        <v>76.904997</v>
      </c>
      <c r="K103" s="4">
        <f t="shared" si="6"/>
        <v>23.071499099999997</v>
      </c>
      <c r="L103" s="4">
        <f t="shared" si="7"/>
        <v>72.8914991</v>
      </c>
      <c r="M103" s="4">
        <v>14</v>
      </c>
    </row>
    <row r="104" spans="1:13" ht="34.5" customHeight="1">
      <c r="A104" s="1" t="s">
        <v>226</v>
      </c>
      <c r="B104" s="1" t="s">
        <v>227</v>
      </c>
      <c r="C104" s="1" t="s">
        <v>149</v>
      </c>
      <c r="D104" s="1" t="s">
        <v>242</v>
      </c>
      <c r="E104" s="3" t="s">
        <v>39</v>
      </c>
      <c r="F104" s="4">
        <f t="shared" si="4"/>
        <v>24</v>
      </c>
      <c r="G104" s="6">
        <v>86.6</v>
      </c>
      <c r="H104" s="4">
        <f t="shared" si="5"/>
        <v>25.979999999999997</v>
      </c>
      <c r="I104" s="4">
        <v>75.44</v>
      </c>
      <c r="J104" s="4">
        <f>I104*1.00405</f>
        <v>75.74553200000001</v>
      </c>
      <c r="K104" s="4">
        <f t="shared" si="6"/>
        <v>22.7236596</v>
      </c>
      <c r="L104" s="4">
        <f t="shared" si="7"/>
        <v>72.7036596</v>
      </c>
      <c r="M104" s="4">
        <v>15</v>
      </c>
    </row>
    <row r="105" spans="1:13" ht="34.5" customHeight="1">
      <c r="A105" s="1" t="s">
        <v>228</v>
      </c>
      <c r="B105" s="1" t="s">
        <v>229</v>
      </c>
      <c r="C105" s="1" t="s">
        <v>149</v>
      </c>
      <c r="D105" s="1" t="s">
        <v>242</v>
      </c>
      <c r="E105" s="3" t="s">
        <v>230</v>
      </c>
      <c r="F105" s="4">
        <f t="shared" si="4"/>
        <v>24.400000000000002</v>
      </c>
      <c r="G105" s="6">
        <v>83</v>
      </c>
      <c r="H105" s="4">
        <f t="shared" si="5"/>
        <v>24.9</v>
      </c>
      <c r="I105" s="4">
        <v>76.79</v>
      </c>
      <c r="J105" s="4">
        <f>I105*0.99489</f>
        <v>76.39760310000001</v>
      </c>
      <c r="K105" s="4">
        <f t="shared" si="6"/>
        <v>22.919280930000003</v>
      </c>
      <c r="L105" s="4">
        <f t="shared" si="7"/>
        <v>72.21928093</v>
      </c>
      <c r="M105" s="4">
        <v>16</v>
      </c>
    </row>
    <row r="106" spans="1:13" ht="34.5" customHeight="1">
      <c r="A106" s="1" t="s">
        <v>231</v>
      </c>
      <c r="B106" s="1" t="s">
        <v>232</v>
      </c>
      <c r="C106" s="1" t="s">
        <v>149</v>
      </c>
      <c r="D106" s="1" t="s">
        <v>242</v>
      </c>
      <c r="E106" s="3" t="s">
        <v>193</v>
      </c>
      <c r="F106" s="4">
        <f t="shared" si="4"/>
        <v>28.8</v>
      </c>
      <c r="G106" s="6">
        <v>69</v>
      </c>
      <c r="H106" s="4">
        <f t="shared" si="5"/>
        <v>20.7</v>
      </c>
      <c r="I106" s="4">
        <v>74.53</v>
      </c>
      <c r="J106" s="4">
        <f>I106*1.00405</f>
        <v>74.83184650000001</v>
      </c>
      <c r="K106" s="4">
        <f t="shared" si="6"/>
        <v>22.449553950000002</v>
      </c>
      <c r="L106" s="4">
        <f t="shared" si="7"/>
        <v>71.94955395</v>
      </c>
      <c r="M106" s="4">
        <v>17</v>
      </c>
    </row>
    <row r="107" spans="1:13" ht="34.5" customHeight="1">
      <c r="A107" s="1" t="s">
        <v>233</v>
      </c>
      <c r="B107" s="1" t="s">
        <v>234</v>
      </c>
      <c r="C107" s="1" t="s">
        <v>149</v>
      </c>
      <c r="D107" s="1" t="s">
        <v>242</v>
      </c>
      <c r="E107" s="3" t="s">
        <v>188</v>
      </c>
      <c r="F107" s="4">
        <f t="shared" si="4"/>
        <v>22.400000000000002</v>
      </c>
      <c r="G107" s="6">
        <v>89.6</v>
      </c>
      <c r="H107" s="4">
        <f t="shared" si="5"/>
        <v>26.88</v>
      </c>
      <c r="I107" s="4">
        <v>75.14</v>
      </c>
      <c r="J107" s="4">
        <f>I107*1.00405</f>
        <v>75.44431700000001</v>
      </c>
      <c r="K107" s="4">
        <f t="shared" si="6"/>
        <v>22.6332951</v>
      </c>
      <c r="L107" s="4">
        <f t="shared" si="7"/>
        <v>71.9132951</v>
      </c>
      <c r="M107" s="4">
        <v>18</v>
      </c>
    </row>
    <row r="108" spans="1:13" ht="34.5" customHeight="1">
      <c r="A108" s="1" t="s">
        <v>235</v>
      </c>
      <c r="B108" s="1" t="s">
        <v>236</v>
      </c>
      <c r="C108" s="1" t="s">
        <v>149</v>
      </c>
      <c r="D108" s="1" t="s">
        <v>242</v>
      </c>
      <c r="E108" s="3" t="s">
        <v>237</v>
      </c>
      <c r="F108" s="4">
        <f t="shared" si="4"/>
        <v>22</v>
      </c>
      <c r="G108" s="6">
        <v>88.2</v>
      </c>
      <c r="H108" s="4">
        <f t="shared" si="5"/>
        <v>26.46</v>
      </c>
      <c r="I108" s="4">
        <v>76.52</v>
      </c>
      <c r="J108" s="4">
        <f>I108*1.00405</f>
        <v>76.82990600000001</v>
      </c>
      <c r="K108" s="4">
        <f t="shared" si="6"/>
        <v>23.0489718</v>
      </c>
      <c r="L108" s="4">
        <f t="shared" si="7"/>
        <v>71.5089718</v>
      </c>
      <c r="M108" s="4">
        <v>19</v>
      </c>
    </row>
    <row r="109" spans="1:13" ht="34.5" customHeight="1">
      <c r="A109" s="1" t="s">
        <v>238</v>
      </c>
      <c r="B109" s="1" t="s">
        <v>239</v>
      </c>
      <c r="C109" s="1" t="s">
        <v>149</v>
      </c>
      <c r="D109" s="1" t="s">
        <v>242</v>
      </c>
      <c r="E109" s="3" t="s">
        <v>230</v>
      </c>
      <c r="F109" s="4">
        <f t="shared" si="4"/>
        <v>24.400000000000002</v>
      </c>
      <c r="G109" s="6">
        <v>85</v>
      </c>
      <c r="H109" s="4">
        <f t="shared" si="5"/>
        <v>25.5</v>
      </c>
      <c r="I109" s="4">
        <v>70.56</v>
      </c>
      <c r="J109" s="4">
        <f>I109*1.00405</f>
        <v>70.845768</v>
      </c>
      <c r="K109" s="4">
        <f t="shared" si="6"/>
        <v>21.253730400000002</v>
      </c>
      <c r="L109" s="4">
        <f t="shared" si="7"/>
        <v>71.1537304</v>
      </c>
      <c r="M109" s="4">
        <v>20</v>
      </c>
    </row>
    <row r="110" spans="1:13" ht="34.5" customHeight="1">
      <c r="A110" s="1" t="s">
        <v>240</v>
      </c>
      <c r="B110" s="1" t="s">
        <v>241</v>
      </c>
      <c r="C110" s="1" t="s">
        <v>149</v>
      </c>
      <c r="D110" s="1" t="s">
        <v>242</v>
      </c>
      <c r="E110" s="3" t="s">
        <v>39</v>
      </c>
      <c r="F110" s="4">
        <f t="shared" si="4"/>
        <v>24</v>
      </c>
      <c r="G110" s="6">
        <v>80.8</v>
      </c>
      <c r="H110" s="4">
        <f t="shared" si="5"/>
        <v>24.24</v>
      </c>
      <c r="I110" s="4">
        <v>75.61</v>
      </c>
      <c r="J110" s="4">
        <f>I110*0.99489</f>
        <v>75.2236329</v>
      </c>
      <c r="K110" s="4">
        <f t="shared" si="6"/>
        <v>22.56708987</v>
      </c>
      <c r="L110" s="4">
        <f t="shared" si="7"/>
        <v>70.80708987</v>
      </c>
      <c r="M110" s="4">
        <v>21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2012-06-04T08:50:02Z</cp:lastPrinted>
  <dcterms:created xsi:type="dcterms:W3CDTF">2012-05-20T23:59:53Z</dcterms:created>
  <dcterms:modified xsi:type="dcterms:W3CDTF">2012-06-05T06:43:11Z</dcterms:modified>
  <cp:category/>
  <cp:version/>
  <cp:contentType/>
  <cp:contentStatus/>
</cp:coreProperties>
</file>